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7385" windowHeight="12240" firstSheet="1" activeTab="1"/>
  </bookViews>
  <sheets>
    <sheet name="T1 Goals" sheetId="1" r:id="rId1"/>
    <sheet name="T2 Budget Request" sheetId="3" r:id="rId2"/>
    <sheet name="T3 Request by Area" sheetId="6" r:id="rId3"/>
    <sheet name="T4 Unspent" sheetId="2" r:id="rId4"/>
    <sheet name="T5 2013 Spent-Unspent" sheetId="7" r:id="rId5"/>
    <sheet name="T6 Savings Estimates and Claims" sheetId="4" r:id="rId6"/>
    <sheet name="T7 CE results" sheetId="5" r:id="rId7"/>
  </sheets>
  <calcPr calcId="145621"/>
</workbook>
</file>

<file path=xl/calcChain.xml><?xml version="1.0" encoding="utf-8"?>
<calcChain xmlns="http://schemas.openxmlformats.org/spreadsheetml/2006/main">
  <c r="I31" i="6" l="1"/>
  <c r="I33" i="6" s="1"/>
  <c r="I32" i="6"/>
  <c r="F10" i="3" l="1"/>
  <c r="F8" i="3"/>
  <c r="I10" i="6"/>
  <c r="I29" i="6" s="1"/>
  <c r="F8" i="7"/>
  <c r="F7" i="7"/>
  <c r="F5" i="7"/>
  <c r="F4" i="7"/>
  <c r="E19" i="4" l="1"/>
  <c r="D19" i="4"/>
  <c r="C19" i="4"/>
  <c r="E31" i="4"/>
  <c r="D31" i="4"/>
  <c r="C31" i="4"/>
  <c r="E8" i="4"/>
  <c r="D8" i="4"/>
  <c r="C8" i="4"/>
  <c r="E18" i="4"/>
  <c r="D18" i="4"/>
  <c r="C18" i="4"/>
  <c r="E7" i="4"/>
  <c r="D7" i="4"/>
  <c r="C7" i="4"/>
  <c r="D7" i="7"/>
  <c r="D11" i="1"/>
  <c r="D8" i="1"/>
  <c r="D5" i="1"/>
  <c r="C11" i="1"/>
  <c r="C8" i="1"/>
  <c r="C5" i="1"/>
  <c r="F7" i="3"/>
  <c r="D7" i="3"/>
  <c r="G10" i="6"/>
  <c r="F10" i="6"/>
  <c r="D10" i="6"/>
  <c r="F4" i="6" l="1"/>
  <c r="F30" i="4" l="1"/>
  <c r="G30" i="4"/>
  <c r="H30" i="4"/>
  <c r="C30" i="4"/>
  <c r="D30" i="4"/>
  <c r="E30" i="4"/>
</calcChain>
</file>

<file path=xl/sharedStrings.xml><?xml version="1.0" encoding="utf-8"?>
<sst xmlns="http://schemas.openxmlformats.org/spreadsheetml/2006/main" count="201" uniqueCount="136">
  <si>
    <t>Total</t>
  </si>
  <si>
    <t>IOU program targets</t>
  </si>
  <si>
    <t>Total Annual Targets</t>
  </si>
  <si>
    <t>Total Peak Savings Targets</t>
  </si>
  <si>
    <t>Total Gas Targets</t>
  </si>
  <si>
    <t>Electric Former PGC Funds</t>
  </si>
  <si>
    <t>Electric Procurement Funds</t>
  </si>
  <si>
    <t>Natural Gas Public Purpose Funds</t>
  </si>
  <si>
    <t>Category</t>
  </si>
  <si>
    <t>Electric Demand Response Funds</t>
  </si>
  <si>
    <t>Electric Energy Efficiency Funds</t>
  </si>
  <si>
    <t>Total Energy Efficiency Funds</t>
  </si>
  <si>
    <t>Statewide Resource Programs</t>
  </si>
  <si>
    <t>Residential</t>
  </si>
  <si>
    <t>Commercial</t>
  </si>
  <si>
    <t>Industrial</t>
  </si>
  <si>
    <t>Agricultural</t>
  </si>
  <si>
    <t>Codes and Standards</t>
  </si>
  <si>
    <t>Subtotal Statewide Resource Programs</t>
  </si>
  <si>
    <t>Other Resource Programs</t>
  </si>
  <si>
    <t>Third Party Programs (competitively bid)</t>
  </si>
  <si>
    <t>Local Government Partnerships</t>
  </si>
  <si>
    <t>Subtotal Other Resource Programs</t>
  </si>
  <si>
    <t>Statewide Non-Resource Programs</t>
  </si>
  <si>
    <t>Emerging Technologies</t>
  </si>
  <si>
    <t>Workforce, Education, and Training</t>
  </si>
  <si>
    <t>Integrated Demand Side Management</t>
  </si>
  <si>
    <t>Other</t>
  </si>
  <si>
    <t>Subtotal Statewide Non-Resource Programs</t>
  </si>
  <si>
    <t>Subtotal Utility Programs</t>
  </si>
  <si>
    <t>Program Administrator/Utility</t>
  </si>
  <si>
    <t>2013‑15 Electric Goals</t>
  </si>
  <si>
    <t xml:space="preserve">Total </t>
  </si>
  <si>
    <t>2015 request</t>
  </si>
  <si>
    <t>Financing</t>
  </si>
  <si>
    <t>Non-Utility Programs</t>
  </si>
  <si>
    <t>Subtotal Non-Utility Programs</t>
  </si>
  <si>
    <t>Evaluation, Measurement, and Verification</t>
  </si>
  <si>
    <t>2015 Total</t>
  </si>
  <si>
    <t>2015 EM&amp;V</t>
  </si>
  <si>
    <t>Claimed</t>
  </si>
  <si>
    <t>2015 Programs</t>
  </si>
  <si>
    <t>Table 1. Commission Adopted and Proposed Energy Savings Goals.</t>
  </si>
  <si>
    <t>Table 3. Past and Requested Energy Efficiency Budgets</t>
  </si>
  <si>
    <t>2013 Unspent</t>
  </si>
  <si>
    <t>Authorized, spent and unspent program funds (excludes EM&amp;V) ($000)</t>
  </si>
  <si>
    <r>
      <t>Category (2010-14 Authorized</t>
    </r>
    <r>
      <rPr>
        <vertAlign val="superscript"/>
        <sz val="12"/>
        <color rgb="FF000000"/>
        <rFont val="Palatino"/>
        <family val="1"/>
      </rPr>
      <t>1</t>
    </r>
    <r>
      <rPr>
        <sz val="12"/>
        <color rgb="FF000000"/>
        <rFont val="Palatino"/>
        <family val="1"/>
      </rPr>
      <t xml:space="preserve"> and 2015 Request)</t>
    </r>
  </si>
  <si>
    <r>
      <t xml:space="preserve"> Annualized Budget by Program Area ($000).</t>
    </r>
    <r>
      <rPr>
        <vertAlign val="superscript"/>
        <sz val="12"/>
        <color theme="1"/>
        <rFont val="Palatino"/>
        <family val="1"/>
      </rPr>
      <t>1</t>
    </r>
  </si>
  <si>
    <t>Mw  % of goal</t>
  </si>
  <si>
    <t>Mw % of goal</t>
  </si>
  <si>
    <t xml:space="preserve">2013-2014 Program Funds - Utility </t>
  </si>
  <si>
    <t>2013-2014 Program Funds - REN</t>
  </si>
  <si>
    <t>2013-2014 Program Funds - CCA</t>
  </si>
  <si>
    <t>2015 Program Funds - CCA</t>
  </si>
  <si>
    <t>2010-2012 EM&amp;V Funds</t>
  </si>
  <si>
    <t>1998-2009 EM&amp;V Funds</t>
  </si>
  <si>
    <t>1998-2009 Program Funds</t>
  </si>
  <si>
    <t>2010-2012 Program Funds - Utility</t>
  </si>
  <si>
    <t>2013-2014 EM&amp;V Funds</t>
  </si>
  <si>
    <t>2012 Program Funds - CCA</t>
  </si>
  <si>
    <t>Electric Former PGC Funds (delete column - no longer applicable post 2011)</t>
  </si>
  <si>
    <t>Table 6.3 Comparison of Forecast and Claimed Savings to CPUC Authorized Goals</t>
  </si>
  <si>
    <t>Compliance Filing Forecast Compared to Goals</t>
  </si>
  <si>
    <t>delete</t>
  </si>
  <si>
    <t xml:space="preserve"> and is consistent with funding approved in D. 09-09-047 and D. 12-11-015.</t>
  </si>
  <si>
    <r>
      <t xml:space="preserve">2010-2012 </t>
    </r>
    <r>
      <rPr>
        <b/>
        <sz val="12"/>
        <rFont val="Palatino"/>
        <family val="1"/>
      </rPr>
      <t>Annualized</t>
    </r>
    <r>
      <rPr>
        <b/>
        <sz val="12"/>
        <color rgb="FF000000"/>
        <rFont val="Palatino"/>
        <family val="1"/>
      </rPr>
      <t xml:space="preserve"> Total</t>
    </r>
  </si>
  <si>
    <r>
      <t>2010-2012 Authorized</t>
    </r>
    <r>
      <rPr>
        <vertAlign val="superscript"/>
        <sz val="12"/>
        <color rgb="FF000000"/>
        <rFont val="Palatino"/>
        <family val="1"/>
      </rPr>
      <t>1</t>
    </r>
    <r>
      <rPr>
        <sz val="12"/>
        <color rgb="FF000000"/>
        <rFont val="Palatino"/>
        <family val="1"/>
      </rPr>
      <t xml:space="preserve"> Annualized</t>
    </r>
  </si>
  <si>
    <t>3. Carryover spent means actual funds expended from funds of a previous cycle carried over as committed/obligated.</t>
  </si>
  <si>
    <t>Table 4.  Unspent Energy Efficiency Program Funding</t>
  </si>
  <si>
    <t>Table 4b.  Carryover Energy Efficiency Program Funding Not Yet Spent</t>
  </si>
  <si>
    <r>
      <t>2013 Actual Spent</t>
    </r>
    <r>
      <rPr>
        <vertAlign val="superscript"/>
        <sz val="12"/>
        <rFont val="Palatino"/>
        <family val="1"/>
      </rPr>
      <t xml:space="preserve">1 </t>
    </r>
    <r>
      <rPr>
        <sz val="12"/>
        <rFont val="Palatino"/>
        <family val="1"/>
      </rPr>
      <t>(Preliminary)</t>
    </r>
  </si>
  <si>
    <r>
      <t xml:space="preserve">3. 2013 Unspent - available for 2015 are total unspent uncommitted funds and not planned for use in 2014.  </t>
    </r>
    <r>
      <rPr>
        <strike/>
        <sz val="10"/>
        <color theme="1"/>
        <rFont val="Calibri"/>
        <family val="2"/>
        <scheme val="minor"/>
      </rPr>
      <t/>
    </r>
  </si>
  <si>
    <r>
      <t xml:space="preserve">2013 Committed and/or encumbered funds </t>
    </r>
    <r>
      <rPr>
        <vertAlign val="superscript"/>
        <sz val="12"/>
        <rFont val="Palatino"/>
        <family val="1"/>
      </rPr>
      <t>2</t>
    </r>
  </si>
  <si>
    <t>2013 Unspent - planned for use in 2014</t>
  </si>
  <si>
    <t>2010-12 Annualized</t>
  </si>
  <si>
    <t>Claimed Savings Compared to Goals</t>
  </si>
  <si>
    <r>
      <t>Table 7.1 TRC Cost-Effectiveness Scenario Results.</t>
    </r>
    <r>
      <rPr>
        <b/>
        <vertAlign val="superscript"/>
        <sz val="12"/>
        <rFont val="Palatino"/>
        <family val="1"/>
      </rPr>
      <t>1</t>
    </r>
  </si>
  <si>
    <r>
      <t>Table 7.2 PAC Cost-Effectiveness Scenario Results.</t>
    </r>
    <r>
      <rPr>
        <b/>
        <vertAlign val="superscript"/>
        <sz val="12"/>
        <rFont val="Palatino"/>
        <family val="1"/>
      </rPr>
      <t>1</t>
    </r>
  </si>
  <si>
    <t>2013 Claimed</t>
  </si>
  <si>
    <t>2. ME is Market Effects. Only applies to 2013-2015 pursuant to D. 12-11-015 that adopted 5% spillover for resource programs.</t>
  </si>
  <si>
    <t>1. Does not include Emerging Technology, OBF revolving loan pool, credit enhancements.</t>
  </si>
  <si>
    <t>Table 5.  2013 Authorized and Spent/Unspent Detail</t>
  </si>
  <si>
    <t>2013-2014 forecast</t>
  </si>
  <si>
    <t>2015 forecast</t>
  </si>
  <si>
    <r>
      <t>Compliance Filing Forecast</t>
    </r>
    <r>
      <rPr>
        <vertAlign val="superscript"/>
        <sz val="12"/>
        <rFont val="Palatino"/>
        <family val="1"/>
      </rPr>
      <t>1</t>
    </r>
  </si>
  <si>
    <r>
      <t>CPUC Goals</t>
    </r>
    <r>
      <rPr>
        <vertAlign val="superscript"/>
        <sz val="12"/>
        <rFont val="Palatino"/>
        <family val="1"/>
      </rPr>
      <t>1</t>
    </r>
  </si>
  <si>
    <t>TOTAL ALL PROGRAMS PLUS ME&amp;O</t>
  </si>
  <si>
    <t>TOTAL NEW BUDGET REQUEST</t>
  </si>
  <si>
    <t>GRAND TOTAL 2015 PORTFOLIO</t>
  </si>
  <si>
    <t>4. These budgets are as establisted in D13-04-021 and D.13-12-038 covering the 2013-2015 period; no new budget requested in this filing.</t>
  </si>
  <si>
    <t>Resource Portfolio (less ME2)</t>
  </si>
  <si>
    <t>Resource and Nonresource Portfolios  (less ME)</t>
  </si>
  <si>
    <t>N / A</t>
  </si>
  <si>
    <t>Annual electricity savings (kWh/yr)</t>
  </si>
  <si>
    <t>kWh</t>
  </si>
  <si>
    <t xml:space="preserve"> Therm</t>
  </si>
  <si>
    <t xml:space="preserve">1 - As the Commission has not set goals explicity for the CCA, goals presented here are those approved in the May 7th, 2013 Compliance Filing. </t>
  </si>
  <si>
    <t xml:space="preserve"> Therm  % of goal</t>
  </si>
  <si>
    <t>Therm  % of goal</t>
  </si>
  <si>
    <t>kWh  % of goal</t>
  </si>
  <si>
    <t>N/A</t>
  </si>
  <si>
    <t>Kw</t>
  </si>
  <si>
    <t>kw</t>
  </si>
  <si>
    <t>Therm</t>
  </si>
  <si>
    <t>Annual peak savings (kW)</t>
  </si>
  <si>
    <t>Annual natural gas savings with interactive effects (Therms/yr)</t>
  </si>
  <si>
    <t>Table 2.  Total 2015 Requested and 2010-2014 Authorized Budgets.</t>
  </si>
  <si>
    <t>Previous Unspent Offset to 2015 Revenue Requirements.</t>
  </si>
  <si>
    <t>Previous carryover funds not yet spent.</t>
  </si>
  <si>
    <t xml:space="preserve">1. Actual spent means funds expensed, including accruals, for program activities occurring from 1/1/13 through 12/31/13.  This figure does not include credit enhancement, which is encumbered but not spent. </t>
  </si>
  <si>
    <r>
      <t>2. 2013 Committed and/or encumbered funds means funds that are associated with individual customer projects and/or contained within contracts or purchase order for authorized activities after 12/31/2013</t>
    </r>
    <r>
      <rPr>
        <sz val="10"/>
        <rFont val="Palatino"/>
      </rPr>
      <t>.</t>
    </r>
  </si>
  <si>
    <r>
      <t>2013 Unspent - estimated available for 2015</t>
    </r>
    <r>
      <rPr>
        <vertAlign val="superscript"/>
        <sz val="12"/>
        <rFont val="Palatino"/>
        <family val="1"/>
      </rPr>
      <t>3</t>
    </r>
  </si>
  <si>
    <t>2013-14 Annualized Authorized Program Budget</t>
  </si>
  <si>
    <r>
      <t>2010-2012 Authorized Spent</t>
    </r>
    <r>
      <rPr>
        <vertAlign val="superscript"/>
        <sz val="12"/>
        <rFont val="Palatino"/>
        <family val="1"/>
      </rPr>
      <t>1</t>
    </r>
    <r>
      <rPr>
        <sz val="12"/>
        <rFont val="Palatino"/>
        <family val="1"/>
      </rPr>
      <t xml:space="preserve"> Annualized</t>
    </r>
  </si>
  <si>
    <r>
      <t>Carryover Spent</t>
    </r>
    <r>
      <rPr>
        <vertAlign val="superscript"/>
        <sz val="12"/>
        <rFont val="Palatino"/>
        <family val="1"/>
      </rPr>
      <t>3</t>
    </r>
    <r>
      <rPr>
        <sz val="12"/>
        <rFont val="Palatino"/>
        <family val="1"/>
      </rPr>
      <t xml:space="preserve"> in 2010-2012 Annualized</t>
    </r>
  </si>
  <si>
    <r>
      <t>2013-2014 Authorized</t>
    </r>
    <r>
      <rPr>
        <vertAlign val="superscript"/>
        <sz val="12"/>
        <rFont val="Palatino"/>
        <family val="1"/>
      </rPr>
      <t>1</t>
    </r>
    <r>
      <rPr>
        <sz val="12"/>
        <rFont val="Palatino"/>
        <family val="1"/>
      </rPr>
      <t xml:space="preserve"> Annualized</t>
    </r>
  </si>
  <si>
    <r>
      <t>2013 Authorized Spent</t>
    </r>
    <r>
      <rPr>
        <vertAlign val="superscript"/>
        <sz val="12"/>
        <rFont val="Palatino"/>
        <family val="1"/>
      </rPr>
      <t>2</t>
    </r>
    <r>
      <rPr>
        <sz val="12"/>
        <rFont val="Palatino"/>
        <family val="1"/>
      </rPr>
      <t xml:space="preserve"> (preliminary)</t>
    </r>
  </si>
  <si>
    <r>
      <t>Carryover Spent</t>
    </r>
    <r>
      <rPr>
        <vertAlign val="superscript"/>
        <sz val="12"/>
        <rFont val="Palatino"/>
        <family val="1"/>
      </rPr>
      <t>3</t>
    </r>
    <r>
      <rPr>
        <sz val="12"/>
        <rFont val="Palatino"/>
        <family val="1"/>
      </rPr>
      <t xml:space="preserve"> in 2013 (preliminary)</t>
    </r>
  </si>
  <si>
    <t xml:space="preserve">2. 2013 Spent means funds expensed for program activities occurring through 12/31/13.  This does not include financing dollars set aside for credit enhancement, which have been encumbered. </t>
  </si>
  <si>
    <t xml:space="preserve">1. Authorized means the total authorized budget for the program cycle for programs irrespective of the source of funds as either from past unspent or new collections. Spent means actual funds expensed, including accruals, for activities completed during the period.
</t>
  </si>
  <si>
    <r>
      <t>Marketing, Education, and Outreach</t>
    </r>
    <r>
      <rPr>
        <vertAlign val="superscript"/>
        <sz val="12"/>
        <rFont val="Palatino"/>
        <family val="1"/>
      </rPr>
      <t>4</t>
    </r>
  </si>
  <si>
    <t>Other (explain each entry in text)</t>
  </si>
  <si>
    <t>2013-2014 Annualized Program Funds - CCA</t>
  </si>
  <si>
    <t>2013-2014 Annualized  EM&amp;V</t>
  </si>
  <si>
    <t>2013-2014 Total Annualized Portfolio</t>
  </si>
  <si>
    <t>2015 Total Portfolio Request</t>
  </si>
  <si>
    <t xml:space="preserve">1 Authorized budget excludes reductions from past unspent funds, carryover and </t>
  </si>
  <si>
    <r>
      <t>2013</t>
    </r>
    <r>
      <rPr>
        <b/>
        <vertAlign val="superscript"/>
        <sz val="12"/>
        <rFont val="Palatino"/>
        <family val="1"/>
      </rPr>
      <t>2</t>
    </r>
  </si>
  <si>
    <r>
      <t>2014</t>
    </r>
    <r>
      <rPr>
        <b/>
        <vertAlign val="superscript"/>
        <sz val="12"/>
        <rFont val="Palatino"/>
        <family val="1"/>
      </rPr>
      <t>2</t>
    </r>
  </si>
  <si>
    <r>
      <t>2015</t>
    </r>
    <r>
      <rPr>
        <b/>
        <vertAlign val="superscript"/>
        <sz val="12"/>
        <rFont val="Palatino"/>
        <family val="1"/>
      </rPr>
      <t>3</t>
    </r>
  </si>
  <si>
    <r>
      <rPr>
        <vertAlign val="superscript"/>
        <sz val="11"/>
        <rFont val="Palatino"/>
        <family val="1"/>
      </rPr>
      <t>2</t>
    </r>
    <r>
      <rPr>
        <sz val="11"/>
        <rFont val="Palatino"/>
        <family val="1"/>
      </rPr>
      <t xml:space="preserve"> 2013 and 2014 are IOU savings targets approved in Table 5 of D. 12-11-015. </t>
    </r>
  </si>
  <si>
    <r>
      <rPr>
        <vertAlign val="superscript"/>
        <sz val="11"/>
        <rFont val="Palatino"/>
        <family val="1"/>
      </rPr>
      <t>3</t>
    </r>
    <r>
      <rPr>
        <sz val="11"/>
        <rFont val="Palatino"/>
        <family val="1"/>
      </rPr>
      <t xml:space="preserve"> 2015 is based on the E3 calculators attached as Appendix D.</t>
    </r>
  </si>
  <si>
    <t>Table 6.1 Estimated and Claimed Savings 2010-2015.</t>
  </si>
  <si>
    <t>1. Compliance Filing Forecast based on CPUC approved compliance filing savings estimates; may be adjusted for updated savings values.  C&amp;S savings are included as net for 2010-12 and excluded for 2013-15.  Energy Savings Assistance savings are included in all years.</t>
  </si>
  <si>
    <t>Table 6.2 CPUC Authorized Goals for 2010-2015.</t>
  </si>
  <si>
    <r>
      <t>Resource Portfolio (less ME</t>
    </r>
    <r>
      <rPr>
        <b/>
        <vertAlign val="superscript"/>
        <sz val="12"/>
        <rFont val="Palatino"/>
        <family val="1"/>
      </rPr>
      <t>2</t>
    </r>
    <r>
      <rPr>
        <b/>
        <sz val="12"/>
        <rFont val="Palatino"/>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</si>
</sst>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7">
    <font>
      <sz val="11"/>
      <color theme="1"/>
      <name val="Calibri"/>
      <family val="2"/>
      <scheme val="minor"/>
    </font>
    <font>
      <b/>
      <sz val="12"/>
      <name val="Palatino"/>
      <family val="1"/>
    </font>
    <font>
      <b/>
      <sz val="12"/>
      <color theme="1"/>
      <name val="Palatino"/>
      <family val="1"/>
    </font>
    <font>
      <sz val="12"/>
      <color theme="1"/>
      <name val="Palatino"/>
      <family val="1"/>
    </font>
    <font>
      <b/>
      <sz val="11"/>
      <color rgb="FF000000"/>
      <name val="Palatino"/>
      <family val="1"/>
    </font>
    <font>
      <sz val="12"/>
      <color rgb="FF000000"/>
      <name val="Palatino"/>
      <family val="1"/>
    </font>
    <font>
      <vertAlign val="superscript"/>
      <sz val="12"/>
      <color rgb="FF000000"/>
      <name val="Palatino"/>
      <family val="1"/>
    </font>
    <font>
      <b/>
      <sz val="12"/>
      <color rgb="FF000000"/>
      <name val="Palatino"/>
      <family val="1"/>
    </font>
    <font>
      <vertAlign val="superscript"/>
      <sz val="12"/>
      <color theme="1"/>
      <name val="Palatino"/>
      <family val="1"/>
    </font>
    <font>
      <b/>
      <vertAlign val="superscript"/>
      <sz val="12"/>
      <name val="Palatino"/>
      <family val="1"/>
    </font>
    <font>
      <sz val="11"/>
      <color rgb="FFFF0000"/>
      <name val="Calibri"/>
      <family val="2"/>
      <scheme val="minor"/>
    </font>
    <font>
      <sz val="14"/>
      <color theme="1"/>
      <name val="Calibri"/>
      <family val="2"/>
      <scheme val="minor"/>
    </font>
    <font>
      <sz val="14"/>
      <color rgb="FFFF0000"/>
      <name val="Calibri"/>
      <family val="2"/>
      <scheme val="minor"/>
    </font>
    <font>
      <sz val="11"/>
      <color theme="1"/>
      <name val="Calibri"/>
      <family val="2"/>
      <scheme val="minor"/>
    </font>
    <font>
      <b/>
      <sz val="12"/>
      <color rgb="FFFF0000"/>
      <name val="Palatino"/>
      <family val="1"/>
    </font>
    <font>
      <strike/>
      <sz val="10"/>
      <color theme="1"/>
      <name val="Calibri"/>
      <family val="2"/>
      <scheme val="minor"/>
    </font>
    <font>
      <sz val="12"/>
      <name val="Palatino"/>
      <family val="1"/>
    </font>
    <font>
      <sz val="11"/>
      <name val="Calibri"/>
      <family val="2"/>
      <scheme val="minor"/>
    </font>
    <font>
      <vertAlign val="superscript"/>
      <sz val="12"/>
      <name val="Palatino"/>
      <family val="1"/>
    </font>
    <font>
      <sz val="11"/>
      <name val="Palatino"/>
      <family val="1"/>
    </font>
    <font>
      <sz val="11"/>
      <color rgb="FFFF0000"/>
      <name val="Palatino"/>
      <family val="1"/>
    </font>
    <font>
      <sz val="11"/>
      <color theme="1"/>
      <name val="Palatino"/>
      <family val="1"/>
    </font>
    <font>
      <sz val="10"/>
      <name val="Palatino"/>
      <family val="1"/>
    </font>
    <font>
      <sz val="12"/>
      <color theme="1"/>
      <name val="Times New Roman"/>
      <family val="1"/>
    </font>
    <font>
      <sz val="10"/>
      <name val="Palatino"/>
    </font>
    <font>
      <b/>
      <sz val="11"/>
      <name val="Palatino"/>
      <family val="1"/>
    </font>
    <font>
      <vertAlign val="superscript"/>
      <sz val="11"/>
      <name val="Palatino"/>
      <family val="1"/>
    </font>
  </fonts>
  <fills count="5">
    <fill>
      <patternFill patternType="none"/>
    </fill>
    <fill>
      <patternFill patternType="gray125"/>
    </fill>
    <fill>
      <patternFill patternType="solid">
        <fgColor theme="0" tint="-0.34998626667073579"/>
        <bgColor indexed="64"/>
      </patternFill>
    </fill>
    <fill>
      <patternFill patternType="solid">
        <fgColor rgb="FF92D050"/>
        <bgColor indexed="64"/>
      </patternFill>
    </fill>
    <fill>
      <patternFill patternType="solid">
        <fgColor theme="0" tint="-0.249977111117893"/>
        <bgColor indexed="64"/>
      </patternFill>
    </fill>
  </fills>
  <borders count="2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rgb="FF000000"/>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rgb="FF000000"/>
      </left>
      <right style="medium">
        <color rgb="FF000000"/>
      </right>
      <top/>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style="thin">
        <color indexed="64"/>
      </top>
      <bottom style="medium">
        <color indexed="64"/>
      </bottom>
      <diagonal/>
    </border>
    <border>
      <left style="medium">
        <color rgb="FF000000"/>
      </left>
      <right style="medium">
        <color rgb="FF000000"/>
      </right>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s>
  <cellStyleXfs count="2">
    <xf numFmtId="0" fontId="0" fillId="0" borderId="0"/>
    <xf numFmtId="9" fontId="13" fillId="0" borderId="0" applyFont="0" applyFill="0" applyBorder="0" applyAlignment="0" applyProtection="0"/>
  </cellStyleXfs>
  <cellXfs count="185">
    <xf numFmtId="0" fontId="0" fillId="0" borderId="0" xfId="0"/>
    <xf numFmtId="0" fontId="0" fillId="0" borderId="0" xfId="0" applyAlignment="1">
      <alignment wrapText="1"/>
    </xf>
    <xf numFmtId="0" fontId="4" fillId="0" borderId="8" xfId="0" applyFont="1" applyBorder="1" applyAlignment="1">
      <alignment horizontal="right" wrapText="1"/>
    </xf>
    <xf numFmtId="0" fontId="5" fillId="0" borderId="7" xfId="0" applyFont="1" applyBorder="1" applyAlignment="1">
      <alignment wrapText="1"/>
    </xf>
    <xf numFmtId="0" fontId="7" fillId="0" borderId="7" xfId="0" applyFont="1" applyBorder="1" applyAlignment="1">
      <alignment wrapText="1"/>
    </xf>
    <xf numFmtId="0" fontId="3" fillId="0" borderId="0" xfId="0" applyFont="1"/>
    <xf numFmtId="0" fontId="3" fillId="0" borderId="0" xfId="0" applyFont="1" applyAlignment="1">
      <alignment wrapText="1"/>
    </xf>
    <xf numFmtId="6" fontId="5" fillId="0" borderId="6" xfId="0" applyNumberFormat="1" applyFont="1" applyBorder="1" applyAlignment="1">
      <alignment horizontal="right" wrapText="1"/>
    </xf>
    <xf numFmtId="6" fontId="7" fillId="0" borderId="6" xfId="0" applyNumberFormat="1" applyFont="1" applyBorder="1" applyAlignment="1">
      <alignment horizontal="right" wrapText="1"/>
    </xf>
    <xf numFmtId="0" fontId="7" fillId="0" borderId="6" xfId="0" applyFont="1" applyBorder="1" applyAlignment="1">
      <alignment horizontal="center" wrapText="1"/>
    </xf>
    <xf numFmtId="0" fontId="5" fillId="0" borderId="8" xfId="0" applyFont="1" applyBorder="1" applyAlignment="1">
      <alignment wrapText="1"/>
    </xf>
    <xf numFmtId="6" fontId="5" fillId="0" borderId="7" xfId="0" applyNumberFormat="1" applyFont="1" applyBorder="1" applyAlignment="1">
      <alignment horizontal="right" wrapText="1"/>
    </xf>
    <xf numFmtId="0" fontId="7" fillId="0" borderId="8" xfId="0" applyFont="1" applyBorder="1" applyAlignment="1">
      <alignment horizontal="right" wrapText="1"/>
    </xf>
    <xf numFmtId="6" fontId="7" fillId="0" borderId="7" xfId="0" applyNumberFormat="1" applyFont="1" applyBorder="1" applyAlignment="1">
      <alignment horizontal="right" wrapText="1"/>
    </xf>
    <xf numFmtId="0" fontId="5" fillId="0" borderId="17" xfId="0" applyFont="1" applyBorder="1" applyAlignment="1">
      <alignment horizontal="center" wrapText="1"/>
    </xf>
    <xf numFmtId="0" fontId="5" fillId="0" borderId="8" xfId="0" applyFont="1" applyBorder="1" applyAlignment="1"/>
    <xf numFmtId="0" fontId="4" fillId="0" borderId="8" xfId="0" applyFont="1" applyBorder="1" applyAlignment="1">
      <alignment wrapText="1"/>
    </xf>
    <xf numFmtId="0" fontId="7" fillId="0" borderId="7" xfId="0" applyFont="1" applyBorder="1" applyAlignment="1">
      <alignment horizontal="left" wrapText="1"/>
    </xf>
    <xf numFmtId="0" fontId="5" fillId="0" borderId="10" xfId="0" applyFont="1" applyBorder="1" applyAlignment="1">
      <alignment wrapText="1"/>
    </xf>
    <xf numFmtId="0" fontId="2" fillId="0" borderId="0" xfId="0" applyFont="1"/>
    <xf numFmtId="0" fontId="7" fillId="0" borderId="7" xfId="0" applyFont="1" applyBorder="1" applyAlignment="1">
      <alignment horizontal="right" wrapText="1"/>
    </xf>
    <xf numFmtId="6" fontId="5" fillId="3" borderId="6" xfId="0" applyNumberFormat="1" applyFont="1" applyFill="1" applyBorder="1" applyAlignment="1">
      <alignment horizontal="right" wrapText="1"/>
    </xf>
    <xf numFmtId="0" fontId="5" fillId="0" borderId="7" xfId="0" applyFont="1" applyFill="1" applyBorder="1" applyAlignment="1">
      <alignment wrapText="1"/>
    </xf>
    <xf numFmtId="6" fontId="5" fillId="0" borderId="6" xfId="0" applyNumberFormat="1" applyFont="1" applyFill="1" applyBorder="1" applyAlignment="1">
      <alignment horizontal="right" wrapText="1"/>
    </xf>
    <xf numFmtId="0" fontId="0" fillId="0" borderId="0" xfId="0" applyFill="1"/>
    <xf numFmtId="0" fontId="11" fillId="0" borderId="0" xfId="0" applyFont="1"/>
    <xf numFmtId="0" fontId="12" fillId="0" borderId="0" xfId="0" applyFont="1"/>
    <xf numFmtId="6" fontId="2" fillId="0" borderId="17" xfId="0" applyNumberFormat="1" applyFont="1" applyBorder="1" applyAlignment="1">
      <alignment horizontal="center" wrapText="1"/>
    </xf>
    <xf numFmtId="0" fontId="10" fillId="0" borderId="0" xfId="0" applyFont="1" applyFill="1" applyAlignment="1">
      <alignment horizontal="left"/>
    </xf>
    <xf numFmtId="49" fontId="1" fillId="0" borderId="6" xfId="0" applyNumberFormat="1" applyFont="1" applyBorder="1" applyAlignment="1">
      <alignment horizontal="center"/>
    </xf>
    <xf numFmtId="0" fontId="10" fillId="0" borderId="0" xfId="0" applyFont="1" applyFill="1"/>
    <xf numFmtId="0" fontId="2" fillId="0" borderId="17" xfId="0" applyFont="1" applyBorder="1" applyAlignment="1">
      <alignment wrapText="1"/>
    </xf>
    <xf numFmtId="6" fontId="5" fillId="4" borderId="6" xfId="0" applyNumberFormat="1" applyFont="1" applyFill="1" applyBorder="1" applyAlignment="1">
      <alignment horizontal="right" wrapText="1"/>
    </xf>
    <xf numFmtId="0" fontId="16" fillId="0" borderId="11" xfId="0" applyFont="1" applyFill="1" applyBorder="1" applyAlignment="1">
      <alignment horizontal="left"/>
    </xf>
    <xf numFmtId="0" fontId="1" fillId="0" borderId="7" xfId="0" applyFont="1" applyFill="1" applyBorder="1" applyAlignment="1">
      <alignment horizontal="right" wrapText="1"/>
    </xf>
    <xf numFmtId="0" fontId="5" fillId="0" borderId="8" xfId="0" applyFont="1" applyFill="1" applyBorder="1" applyAlignment="1">
      <alignment wrapText="1"/>
    </xf>
    <xf numFmtId="6" fontId="5" fillId="0" borderId="7" xfId="0" applyNumberFormat="1" applyFont="1" applyFill="1" applyBorder="1" applyAlignment="1">
      <alignment horizontal="right" wrapText="1"/>
    </xf>
    <xf numFmtId="0" fontId="16" fillId="0" borderId="8" xfId="0" applyFont="1" applyFill="1" applyBorder="1" applyAlignment="1"/>
    <xf numFmtId="0" fontId="16" fillId="0" borderId="8" xfId="0" applyFont="1" applyFill="1" applyBorder="1" applyAlignment="1">
      <alignment wrapText="1"/>
    </xf>
    <xf numFmtId="0" fontId="16" fillId="0" borderId="17" xfId="0" applyFont="1" applyBorder="1" applyAlignment="1">
      <alignment horizontal="center" wrapText="1"/>
    </xf>
    <xf numFmtId="0" fontId="16" fillId="0" borderId="7" xfId="0" applyFont="1" applyBorder="1" applyAlignment="1">
      <alignment wrapText="1"/>
    </xf>
    <xf numFmtId="0" fontId="16" fillId="0" borderId="7" xfId="0" applyFont="1" applyFill="1" applyBorder="1" applyAlignment="1">
      <alignment horizontal="left" wrapText="1" indent="2"/>
    </xf>
    <xf numFmtId="0" fontId="1" fillId="0" borderId="0" xfId="0" applyFont="1"/>
    <xf numFmtId="0" fontId="16" fillId="0" borderId="25" xfId="0" applyFont="1" applyFill="1" applyBorder="1" applyAlignment="1">
      <alignment wrapText="1"/>
    </xf>
    <xf numFmtId="0" fontId="16" fillId="0" borderId="0" xfId="0" applyFont="1" applyFill="1" applyBorder="1" applyAlignment="1">
      <alignment wrapText="1"/>
    </xf>
    <xf numFmtId="0" fontId="1" fillId="0" borderId="0" xfId="0" applyFont="1" applyFill="1"/>
    <xf numFmtId="0" fontId="17" fillId="0" borderId="0" xfId="0" applyFont="1" applyFill="1"/>
    <xf numFmtId="0" fontId="16" fillId="0" borderId="0" xfId="0" applyFont="1" applyFill="1"/>
    <xf numFmtId="0" fontId="1" fillId="0" borderId="7" xfId="0" applyFont="1" applyFill="1" applyBorder="1" applyAlignment="1">
      <alignment horizontal="left" wrapText="1"/>
    </xf>
    <xf numFmtId="0" fontId="16" fillId="0" borderId="10" xfId="0" applyFont="1" applyFill="1" applyBorder="1" applyAlignment="1">
      <alignment wrapText="1"/>
    </xf>
    <xf numFmtId="0" fontId="1" fillId="0" borderId="0" xfId="0" applyFont="1" applyFill="1" applyAlignment="1">
      <alignment horizontal="left"/>
    </xf>
    <xf numFmtId="0" fontId="16" fillId="0" borderId="6" xfId="0" applyFont="1" applyFill="1" applyBorder="1" applyAlignment="1">
      <alignment horizontal="right" wrapText="1"/>
    </xf>
    <xf numFmtId="0" fontId="16" fillId="0" borderId="17" xfId="0" applyFont="1" applyFill="1" applyBorder="1" applyAlignment="1">
      <alignment wrapText="1"/>
    </xf>
    <xf numFmtId="0" fontId="1" fillId="0" borderId="5" xfId="0" applyFont="1" applyFill="1" applyBorder="1" applyAlignment="1">
      <alignment horizontal="center" wrapText="1"/>
    </xf>
    <xf numFmtId="0" fontId="19" fillId="0" borderId="0" xfId="0" applyFont="1" applyFill="1"/>
    <xf numFmtId="0" fontId="20" fillId="0" borderId="0" xfId="0" applyFont="1" applyFill="1" applyBorder="1"/>
    <xf numFmtId="0" fontId="21" fillId="0" borderId="0" xfId="0" applyFont="1"/>
    <xf numFmtId="0" fontId="16" fillId="0" borderId="25" xfId="0" applyFont="1" applyFill="1" applyBorder="1" applyAlignment="1"/>
    <xf numFmtId="0" fontId="7" fillId="0" borderId="11" xfId="0" applyFont="1" applyBorder="1" applyAlignment="1">
      <alignment horizontal="center" wrapText="1"/>
    </xf>
    <xf numFmtId="0" fontId="19" fillId="0" borderId="0" xfId="0" applyFont="1"/>
    <xf numFmtId="0" fontId="1" fillId="0" borderId="0" xfId="0" applyFont="1" applyBorder="1" applyAlignment="1"/>
    <xf numFmtId="0" fontId="16" fillId="0" borderId="5" xfId="0" applyFont="1" applyBorder="1" applyAlignment="1">
      <alignment horizontal="center"/>
    </xf>
    <xf numFmtId="4" fontId="5" fillId="0" borderId="8" xfId="0" applyNumberFormat="1" applyFont="1" applyBorder="1" applyAlignment="1">
      <alignment wrapText="1"/>
    </xf>
    <xf numFmtId="3" fontId="5" fillId="0" borderId="8" xfId="0" applyNumberFormat="1" applyFont="1" applyBorder="1" applyAlignment="1">
      <alignment wrapText="1"/>
    </xf>
    <xf numFmtId="4" fontId="7" fillId="0" borderId="8" xfId="0" applyNumberFormat="1" applyFont="1" applyBorder="1" applyAlignment="1">
      <alignment horizontal="right" wrapText="1"/>
    </xf>
    <xf numFmtId="3" fontId="7" fillId="0" borderId="8" xfId="0" applyNumberFormat="1" applyFont="1" applyBorder="1" applyAlignment="1">
      <alignment horizontal="right" wrapText="1"/>
    </xf>
    <xf numFmtId="1" fontId="16" fillId="0" borderId="4" xfId="0" applyNumberFormat="1" applyFont="1" applyFill="1" applyBorder="1" applyAlignment="1">
      <alignment wrapText="1"/>
    </xf>
    <xf numFmtId="3" fontId="0" fillId="0" borderId="0" xfId="0" applyNumberFormat="1"/>
    <xf numFmtId="3" fontId="23" fillId="0" borderId="0" xfId="0" applyNumberFormat="1" applyFont="1"/>
    <xf numFmtId="0" fontId="17" fillId="0" borderId="0" xfId="0" applyFont="1"/>
    <xf numFmtId="0" fontId="16" fillId="0" borderId="0" xfId="0" applyFont="1"/>
    <xf numFmtId="0" fontId="1" fillId="0" borderId="17" xfId="0" applyFont="1" applyBorder="1" applyAlignment="1">
      <alignment wrapText="1"/>
    </xf>
    <xf numFmtId="0" fontId="1" fillId="0" borderId="11" xfId="0" applyFont="1" applyBorder="1" applyAlignment="1">
      <alignment horizontal="center" wrapText="1"/>
    </xf>
    <xf numFmtId="0" fontId="1" fillId="0" borderId="7" xfId="0" applyFont="1" applyBorder="1" applyAlignment="1">
      <alignment wrapText="1"/>
    </xf>
    <xf numFmtId="0" fontId="1" fillId="0" borderId="6" xfId="0" applyFont="1" applyBorder="1" applyAlignment="1">
      <alignment horizontal="center" wrapText="1"/>
    </xf>
    <xf numFmtId="6" fontId="16" fillId="0" borderId="6" xfId="0" applyNumberFormat="1" applyFont="1" applyBorder="1" applyAlignment="1">
      <alignment horizontal="right" wrapText="1"/>
    </xf>
    <xf numFmtId="6" fontId="1" fillId="0" borderId="6" xfId="0" applyNumberFormat="1" applyFont="1" applyBorder="1" applyAlignment="1">
      <alignment horizontal="right" wrapText="1"/>
    </xf>
    <xf numFmtId="4" fontId="5" fillId="0" borderId="8" xfId="0" applyNumberFormat="1" applyFont="1" applyFill="1" applyBorder="1" applyAlignment="1">
      <alignment wrapText="1"/>
    </xf>
    <xf numFmtId="0" fontId="19" fillId="0" borderId="0" xfId="0" applyFont="1" applyFill="1" applyAlignment="1">
      <alignment horizontal="left"/>
    </xf>
    <xf numFmtId="0" fontId="25" fillId="0" borderId="8" xfId="0" applyFont="1" applyBorder="1" applyAlignment="1">
      <alignment horizontal="right" wrapText="1"/>
    </xf>
    <xf numFmtId="0" fontId="19" fillId="0" borderId="8" xfId="0" applyFont="1" applyBorder="1" applyAlignment="1">
      <alignment wrapText="1"/>
    </xf>
    <xf numFmtId="0" fontId="16" fillId="0" borderId="8" xfId="0" applyFont="1" applyBorder="1" applyAlignment="1">
      <alignment wrapText="1"/>
    </xf>
    <xf numFmtId="0" fontId="16" fillId="0" borderId="7" xfId="0" applyFont="1" applyFill="1" applyBorder="1" applyAlignment="1">
      <alignment wrapText="1"/>
    </xf>
    <xf numFmtId="0" fontId="16" fillId="3" borderId="7" xfId="0" applyFont="1" applyFill="1" applyBorder="1" applyAlignment="1">
      <alignment wrapText="1"/>
    </xf>
    <xf numFmtId="6" fontId="16" fillId="3" borderId="0" xfId="0" applyNumberFormat="1" applyFont="1" applyFill="1" applyBorder="1" applyAlignment="1">
      <alignment horizontal="right" wrapText="1"/>
    </xf>
    <xf numFmtId="6" fontId="16" fillId="3" borderId="20" xfId="0" applyNumberFormat="1" applyFont="1" applyFill="1" applyBorder="1" applyAlignment="1">
      <alignment horizontal="right" wrapText="1"/>
    </xf>
    <xf numFmtId="6" fontId="16" fillId="3" borderId="18" xfId="0" applyNumberFormat="1" applyFont="1" applyFill="1" applyBorder="1" applyAlignment="1">
      <alignment horizontal="right" wrapText="1"/>
    </xf>
    <xf numFmtId="0" fontId="16" fillId="3" borderId="19" xfId="0" applyFont="1" applyFill="1" applyBorder="1" applyAlignment="1">
      <alignment horizontal="right" wrapText="1"/>
    </xf>
    <xf numFmtId="6" fontId="16" fillId="3" borderId="22" xfId="0" applyNumberFormat="1" applyFont="1" applyFill="1" applyBorder="1" applyAlignment="1">
      <alignment horizontal="right" wrapText="1"/>
    </xf>
    <xf numFmtId="6" fontId="16" fillId="3" borderId="24" xfId="0" applyNumberFormat="1" applyFont="1" applyFill="1" applyBorder="1" applyAlignment="1">
      <alignment horizontal="right" wrapText="1"/>
    </xf>
    <xf numFmtId="0" fontId="1" fillId="3" borderId="7" xfId="0" applyFont="1" applyFill="1" applyBorder="1" applyAlignment="1">
      <alignment horizontal="right" wrapText="1"/>
    </xf>
    <xf numFmtId="6" fontId="1" fillId="3" borderId="9" xfId="0" applyNumberFormat="1" applyFont="1" applyFill="1" applyBorder="1" applyAlignment="1">
      <alignment horizontal="right" wrapText="1"/>
    </xf>
    <xf numFmtId="6" fontId="1" fillId="3" borderId="23" xfId="0" applyNumberFormat="1" applyFont="1" applyFill="1" applyBorder="1" applyAlignment="1">
      <alignment horizontal="right" wrapText="1"/>
    </xf>
    <xf numFmtId="6" fontId="1" fillId="3" borderId="6" xfId="0" applyNumberFormat="1" applyFont="1" applyFill="1" applyBorder="1" applyAlignment="1">
      <alignment horizontal="right" wrapText="1"/>
    </xf>
    <xf numFmtId="0" fontId="16" fillId="0" borderId="7" xfId="0" applyFont="1" applyBorder="1" applyAlignment="1">
      <alignment horizontal="right" wrapText="1"/>
    </xf>
    <xf numFmtId="0" fontId="16" fillId="0" borderId="17" xfId="0" applyFont="1" applyBorder="1" applyAlignment="1">
      <alignment horizontal="center"/>
    </xf>
    <xf numFmtId="3" fontId="16" fillId="0" borderId="5" xfId="0" applyNumberFormat="1" applyFont="1" applyBorder="1" applyAlignment="1">
      <alignment horizontal="center"/>
    </xf>
    <xf numFmtId="0" fontId="17" fillId="0" borderId="0" xfId="0" applyFont="1" applyBorder="1"/>
    <xf numFmtId="0" fontId="1" fillId="0" borderId="7" xfId="0" applyFont="1" applyBorder="1" applyAlignment="1">
      <alignment horizontal="right" wrapText="1"/>
    </xf>
    <xf numFmtId="0" fontId="1" fillId="0" borderId="7" xfId="0" applyFont="1" applyBorder="1" applyAlignment="1">
      <alignment horizontal="center"/>
    </xf>
    <xf numFmtId="0" fontId="1" fillId="0" borderId="6" xfId="0" applyFont="1" applyBorder="1" applyAlignment="1">
      <alignment horizontal="center"/>
    </xf>
    <xf numFmtId="6" fontId="0" fillId="0" borderId="0" xfId="0" applyNumberFormat="1"/>
    <xf numFmtId="0" fontId="1" fillId="0" borderId="7" xfId="0" applyFont="1" applyBorder="1" applyAlignment="1">
      <alignment horizontal="left" wrapText="1"/>
    </xf>
    <xf numFmtId="3" fontId="16" fillId="0" borderId="10" xfId="0" applyNumberFormat="1" applyFont="1" applyBorder="1" applyAlignment="1">
      <alignment wrapText="1"/>
    </xf>
    <xf numFmtId="0" fontId="16" fillId="0" borderId="21" xfId="0" applyFont="1" applyBorder="1" applyAlignment="1">
      <alignment wrapText="1"/>
    </xf>
    <xf numFmtId="0" fontId="16" fillId="0" borderId="4" xfId="0" applyFont="1" applyBorder="1" applyAlignment="1">
      <alignment wrapText="1"/>
    </xf>
    <xf numFmtId="0" fontId="16" fillId="2" borderId="10" xfId="0" applyFont="1" applyFill="1" applyBorder="1" applyAlignment="1">
      <alignment wrapText="1"/>
    </xf>
    <xf numFmtId="0" fontId="16" fillId="2" borderId="21" xfId="0" applyFont="1" applyFill="1" applyBorder="1" applyAlignment="1">
      <alignment wrapText="1"/>
    </xf>
    <xf numFmtId="6" fontId="1" fillId="0" borderId="9" xfId="0" applyNumberFormat="1" applyFont="1" applyBorder="1" applyAlignment="1">
      <alignment horizontal="right" wrapText="1"/>
    </xf>
    <xf numFmtId="6" fontId="1" fillId="0" borderId="23" xfId="0" applyNumberFormat="1" applyFont="1" applyBorder="1" applyAlignment="1">
      <alignment horizontal="right" wrapText="1"/>
    </xf>
    <xf numFmtId="6" fontId="1" fillId="2" borderId="23" xfId="0" applyNumberFormat="1" applyFont="1" applyFill="1" applyBorder="1" applyAlignment="1">
      <alignment horizontal="right" wrapText="1"/>
    </xf>
    <xf numFmtId="0" fontId="16" fillId="0" borderId="0" xfId="0" applyFont="1" applyFill="1" applyBorder="1" applyAlignment="1"/>
    <xf numFmtId="6" fontId="1" fillId="0" borderId="0" xfId="0" applyNumberFormat="1" applyFont="1" applyFill="1" applyBorder="1" applyAlignment="1">
      <alignment horizontal="right" wrapText="1"/>
    </xf>
    <xf numFmtId="0" fontId="1" fillId="0" borderId="0" xfId="0" applyFont="1" applyBorder="1" applyAlignment="1">
      <alignment horizontal="left" wrapText="1"/>
    </xf>
    <xf numFmtId="6" fontId="1" fillId="0" borderId="0" xfId="0" applyNumberFormat="1" applyFont="1" applyBorder="1" applyAlignment="1">
      <alignment horizontal="right" wrapText="1"/>
    </xf>
    <xf numFmtId="0" fontId="16" fillId="0" borderId="0" xfId="0" applyFont="1" applyBorder="1" applyAlignment="1">
      <alignment wrapText="1"/>
    </xf>
    <xf numFmtId="0" fontId="16" fillId="0" borderId="9" xfId="0" applyFont="1" applyBorder="1" applyAlignment="1">
      <alignment wrapText="1"/>
    </xf>
    <xf numFmtId="9" fontId="16" fillId="0" borderId="10" xfId="1" applyFont="1" applyFill="1" applyBorder="1" applyAlignment="1">
      <alignment wrapText="1"/>
    </xf>
    <xf numFmtId="9" fontId="16" fillId="0" borderId="10" xfId="1" applyFont="1" applyBorder="1" applyAlignment="1">
      <alignment wrapText="1"/>
    </xf>
    <xf numFmtId="0" fontId="1" fillId="0" borderId="7" xfId="0" applyFont="1" applyFill="1" applyBorder="1" applyAlignment="1">
      <alignment wrapText="1"/>
    </xf>
    <xf numFmtId="0" fontId="1" fillId="0" borderId="7" xfId="0" applyFont="1" applyFill="1" applyBorder="1" applyAlignment="1"/>
    <xf numFmtId="0" fontId="19" fillId="0" borderId="0" xfId="0" applyFont="1" applyFill="1" applyBorder="1"/>
    <xf numFmtId="164" fontId="5" fillId="0" borderId="21" xfId="0" applyNumberFormat="1" applyFont="1" applyBorder="1" applyAlignment="1">
      <alignment wrapText="1"/>
    </xf>
    <xf numFmtId="164" fontId="5" fillId="0" borderId="5" xfId="0" applyNumberFormat="1" applyFont="1" applyBorder="1" applyAlignment="1">
      <alignment wrapText="1"/>
    </xf>
    <xf numFmtId="164" fontId="16" fillId="0" borderId="17" xfId="0" applyNumberFormat="1" applyFont="1" applyFill="1" applyBorder="1" applyAlignment="1">
      <alignment wrapText="1"/>
    </xf>
    <xf numFmtId="164" fontId="16" fillId="0" borderId="20" xfId="0" applyNumberFormat="1" applyFont="1" applyFill="1" applyBorder="1" applyAlignment="1">
      <alignment wrapText="1"/>
    </xf>
    <xf numFmtId="164" fontId="16" fillId="0" borderId="18" xfId="0" applyNumberFormat="1" applyFont="1" applyFill="1" applyBorder="1" applyAlignment="1">
      <alignment wrapText="1"/>
    </xf>
    <xf numFmtId="164" fontId="16" fillId="0" borderId="21" xfId="0" applyNumberFormat="1" applyFont="1" applyFill="1" applyBorder="1" applyAlignment="1">
      <alignment wrapText="1"/>
    </xf>
    <xf numFmtId="164" fontId="16" fillId="0" borderId="5" xfId="0" applyNumberFormat="1" applyFont="1" applyFill="1" applyBorder="1" applyAlignment="1">
      <alignment wrapText="1"/>
    </xf>
    <xf numFmtId="0" fontId="1" fillId="0" borderId="8" xfId="0" applyFont="1" applyBorder="1" applyAlignment="1">
      <alignment wrapText="1"/>
    </xf>
    <xf numFmtId="0" fontId="1" fillId="0" borderId="9" xfId="0" applyFont="1" applyBorder="1" applyAlignment="1">
      <alignment wrapText="1"/>
    </xf>
    <xf numFmtId="0" fontId="1" fillId="0" borderId="0" xfId="0" applyFont="1" applyBorder="1" applyAlignment="1">
      <alignment wrapText="1"/>
    </xf>
    <xf numFmtId="0" fontId="1" fillId="0" borderId="10" xfId="0" applyFont="1" applyBorder="1" applyAlignment="1">
      <alignment wrapText="1"/>
    </xf>
    <xf numFmtId="0" fontId="1" fillId="0" borderId="4" xfId="0" applyFont="1" applyBorder="1" applyAlignment="1">
      <alignment wrapText="1"/>
    </xf>
    <xf numFmtId="0" fontId="1" fillId="0" borderId="26" xfId="0" applyFont="1" applyBorder="1" applyAlignment="1">
      <alignment horizontal="center" wrapText="1"/>
    </xf>
    <xf numFmtId="0" fontId="1" fillId="0" borderId="2" xfId="0" applyFont="1" applyBorder="1" applyAlignment="1">
      <alignment horizontal="center" wrapText="1"/>
    </xf>
    <xf numFmtId="0" fontId="1" fillId="0" borderId="10"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5" fillId="0" borderId="1" xfId="0" applyFont="1" applyBorder="1" applyAlignment="1">
      <alignment wrapText="1"/>
    </xf>
    <xf numFmtId="0" fontId="5" fillId="0" borderId="2" xfId="0" applyFont="1" applyBorder="1" applyAlignment="1">
      <alignment wrapText="1"/>
    </xf>
    <xf numFmtId="0" fontId="5" fillId="0" borderId="15" xfId="0" applyFont="1" applyBorder="1" applyAlignment="1">
      <alignment wrapText="1"/>
    </xf>
    <xf numFmtId="0" fontId="5" fillId="0" borderId="16" xfId="0" applyFont="1" applyBorder="1" applyAlignment="1">
      <alignment wrapText="1"/>
    </xf>
    <xf numFmtId="0" fontId="5" fillId="0" borderId="13" xfId="0" applyFont="1" applyBorder="1" applyAlignment="1">
      <alignment wrapText="1"/>
    </xf>
    <xf numFmtId="0" fontId="5" fillId="0" borderId="14" xfId="0" applyFont="1" applyBorder="1" applyAlignment="1">
      <alignment wrapText="1"/>
    </xf>
    <xf numFmtId="0" fontId="7" fillId="0" borderId="10" xfId="0" applyFont="1" applyBorder="1" applyAlignment="1">
      <alignment horizontal="center" wrapText="1"/>
    </xf>
    <xf numFmtId="0" fontId="7" fillId="0" borderId="4" xfId="0" applyFont="1" applyBorder="1" applyAlignment="1">
      <alignment horizontal="center" wrapText="1"/>
    </xf>
    <xf numFmtId="0" fontId="7" fillId="0" borderId="3" xfId="0" applyFont="1" applyBorder="1" applyAlignment="1">
      <alignment horizontal="center" wrapText="1"/>
    </xf>
    <xf numFmtId="0" fontId="19" fillId="0" borderId="12" xfId="0" applyFont="1" applyBorder="1" applyAlignment="1">
      <alignment horizontal="left" vertical="center" wrapText="1"/>
    </xf>
    <xf numFmtId="0" fontId="19" fillId="0" borderId="0" xfId="0" applyFont="1" applyBorder="1" applyAlignment="1">
      <alignment horizontal="left" vertical="center" wrapText="1"/>
    </xf>
    <xf numFmtId="0" fontId="7" fillId="0" borderId="1" xfId="0" applyFont="1" applyBorder="1" applyAlignment="1">
      <alignment horizontal="center" wrapText="1"/>
    </xf>
    <xf numFmtId="0" fontId="7" fillId="0" borderId="2" xfId="0" applyFont="1" applyBorder="1" applyAlignment="1">
      <alignment horizontal="center" wrapText="1"/>
    </xf>
    <xf numFmtId="0" fontId="1" fillId="0" borderId="1" xfId="0" applyFont="1" applyBorder="1" applyAlignment="1">
      <alignment horizontal="center" wrapText="1"/>
    </xf>
    <xf numFmtId="0" fontId="22" fillId="0" borderId="0" xfId="0" applyFont="1" applyAlignment="1">
      <alignment horizontal="left" wrapText="1"/>
    </xf>
    <xf numFmtId="0" fontId="22" fillId="0" borderId="0" xfId="0" applyFont="1" applyAlignment="1">
      <alignment horizontal="left" vertical="center" wrapText="1"/>
    </xf>
    <xf numFmtId="0" fontId="14" fillId="3" borderId="1" xfId="0" applyFont="1" applyFill="1" applyBorder="1" applyAlignment="1">
      <alignment horizontal="center" wrapText="1"/>
    </xf>
    <xf numFmtId="0" fontId="7" fillId="3" borderId="2" xfId="0" applyFont="1" applyFill="1" applyBorder="1" applyAlignment="1">
      <alignment horizontal="center" wrapText="1"/>
    </xf>
    <xf numFmtId="0" fontId="22" fillId="0" borderId="12" xfId="0" applyFont="1" applyFill="1" applyBorder="1" applyAlignment="1">
      <alignment horizontal="left" wrapText="1"/>
    </xf>
    <xf numFmtId="0" fontId="16" fillId="0" borderId="15" xfId="0" applyFont="1" applyBorder="1" applyAlignment="1">
      <alignment horizontal="center" wrapText="1"/>
    </xf>
    <xf numFmtId="0" fontId="16" fillId="0" borderId="16" xfId="0" applyFont="1" applyBorder="1" applyAlignment="1">
      <alignment horizontal="center" wrapText="1"/>
    </xf>
    <xf numFmtId="0" fontId="16" fillId="0" borderId="13" xfId="0" applyFont="1" applyBorder="1" applyAlignment="1">
      <alignment horizontal="center" wrapText="1"/>
    </xf>
    <xf numFmtId="0" fontId="16" fillId="0" borderId="14" xfId="0" applyFont="1" applyBorder="1" applyAlignment="1">
      <alignment horizontal="center" wrapText="1"/>
    </xf>
    <xf numFmtId="0" fontId="16" fillId="0" borderId="1" xfId="0" applyFont="1" applyBorder="1" applyAlignment="1">
      <alignment horizontal="center" wrapText="1"/>
    </xf>
    <xf numFmtId="0" fontId="16" fillId="0" borderId="2" xfId="0" applyFont="1" applyBorder="1" applyAlignment="1">
      <alignment horizontal="center" wrapText="1"/>
    </xf>
    <xf numFmtId="0" fontId="16" fillId="0" borderId="10" xfId="0" applyFont="1" applyBorder="1" applyAlignment="1">
      <alignment horizontal="center"/>
    </xf>
    <xf numFmtId="0" fontId="16" fillId="0" borderId="4" xfId="0" applyFont="1" applyBorder="1" applyAlignment="1">
      <alignment horizontal="center"/>
    </xf>
    <xf numFmtId="0" fontId="16" fillId="0" borderId="5" xfId="0" applyFont="1" applyBorder="1" applyAlignment="1">
      <alignment horizontal="center"/>
    </xf>
    <xf numFmtId="0" fontId="16" fillId="0" borderId="10" xfId="0" applyFont="1" applyFill="1" applyBorder="1" applyAlignment="1">
      <alignment horizontal="center"/>
    </xf>
    <xf numFmtId="0" fontId="16" fillId="0" borderId="4" xfId="0" applyFont="1" applyFill="1" applyBorder="1" applyAlignment="1">
      <alignment horizontal="center"/>
    </xf>
    <xf numFmtId="0" fontId="16" fillId="0" borderId="5" xfId="0" applyFont="1" applyFill="1" applyBorder="1" applyAlignment="1">
      <alignment horizontal="center"/>
    </xf>
    <xf numFmtId="0" fontId="16" fillId="0" borderId="15" xfId="0" applyFont="1" applyFill="1" applyBorder="1" applyAlignment="1">
      <alignment horizontal="center" wrapText="1"/>
    </xf>
    <xf numFmtId="0" fontId="16" fillId="0" borderId="16" xfId="0" applyFont="1" applyFill="1" applyBorder="1" applyAlignment="1">
      <alignment horizontal="center" wrapText="1"/>
    </xf>
    <xf numFmtId="0" fontId="16" fillId="0" borderId="13" xfId="0" applyFont="1" applyFill="1" applyBorder="1" applyAlignment="1">
      <alignment horizontal="center" wrapText="1"/>
    </xf>
    <xf numFmtId="0" fontId="16" fillId="0" borderId="14" xfId="0" applyFont="1" applyFill="1" applyBorder="1" applyAlignment="1">
      <alignment horizontal="center" wrapText="1"/>
    </xf>
    <xf numFmtId="0" fontId="16" fillId="0" borderId="1" xfId="0" applyFont="1" applyFill="1" applyBorder="1" applyAlignment="1">
      <alignment horizontal="center" wrapText="1"/>
    </xf>
    <xf numFmtId="0" fontId="16" fillId="0" borderId="2" xfId="0" applyFont="1" applyFill="1" applyBorder="1" applyAlignment="1">
      <alignment horizontal="center" wrapText="1"/>
    </xf>
    <xf numFmtId="0" fontId="16" fillId="0" borderId="0" xfId="0" applyFont="1" applyFill="1" applyBorder="1" applyAlignment="1">
      <alignment horizontal="center" wrapText="1"/>
    </xf>
    <xf numFmtId="0" fontId="19" fillId="0" borderId="12" xfId="0" applyFont="1" applyBorder="1" applyAlignment="1">
      <alignment horizontal="left" wrapText="1"/>
    </xf>
    <xf numFmtId="0" fontId="19" fillId="0" borderId="0" xfId="0" applyFont="1" applyBorder="1" applyAlignment="1">
      <alignment horizontal="left" wrapText="1"/>
    </xf>
    <xf numFmtId="0" fontId="19" fillId="0" borderId="12" xfId="0" applyFont="1" applyFill="1" applyBorder="1" applyAlignment="1">
      <alignment horizontal="left" wrapText="1"/>
    </xf>
    <xf numFmtId="0" fontId="19" fillId="0" borderId="0" xfId="0" applyFont="1" applyFill="1" applyBorder="1" applyAlignment="1">
      <alignment horizontal="left" wrapText="1"/>
    </xf>
    <xf numFmtId="0" fontId="16" fillId="0" borderId="1" xfId="0" applyFont="1" applyFill="1" applyBorder="1" applyAlignment="1">
      <alignment wrapText="1"/>
    </xf>
    <xf numFmtId="0" fontId="16" fillId="0" borderId="2" xfId="0" applyFont="1" applyFill="1" applyBorder="1" applyAlignment="1">
      <alignment wrapText="1"/>
    </xf>
    <xf numFmtId="0" fontId="16" fillId="0" borderId="1" xfId="0" applyFont="1" applyBorder="1" applyAlignment="1">
      <alignment wrapText="1"/>
    </xf>
    <xf numFmtId="0" fontId="16" fillId="0" borderId="2" xfId="0" applyFont="1" applyBorder="1" applyAlignment="1">
      <alignmen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5"/>
  <sheetViews>
    <sheetView workbookViewId="0">
      <selection activeCell="B14" sqref="B14"/>
    </sheetView>
  </sheetViews>
  <sheetFormatPr defaultRowHeight="15"/>
  <cols>
    <col min="2" max="2" width="34.140625" customWidth="1"/>
    <col min="3" max="6" width="12.7109375" customWidth="1"/>
  </cols>
  <sheetData>
    <row r="1" spans="2:6" ht="16.5" thickBot="1">
      <c r="B1" s="19" t="s">
        <v>42</v>
      </c>
      <c r="C1" s="5"/>
      <c r="D1" s="5"/>
      <c r="E1" s="5"/>
      <c r="F1" s="5"/>
    </row>
    <row r="2" spans="2:6" ht="30.6" customHeight="1" thickBot="1">
      <c r="B2" s="134" t="s">
        <v>31</v>
      </c>
      <c r="C2" s="136" t="s">
        <v>30</v>
      </c>
      <c r="D2" s="137"/>
      <c r="E2" s="138"/>
      <c r="F2" s="60"/>
    </row>
    <row r="3" spans="2:6" ht="36.6" customHeight="1" thickBot="1">
      <c r="B3" s="135"/>
      <c r="C3" s="29" t="s">
        <v>127</v>
      </c>
      <c r="D3" s="29" t="s">
        <v>128</v>
      </c>
      <c r="E3" s="29" t="s">
        <v>129</v>
      </c>
      <c r="F3" s="69"/>
    </row>
    <row r="4" spans="2:6" ht="16.5" thickBot="1">
      <c r="B4" s="129" t="s">
        <v>93</v>
      </c>
      <c r="C4" s="130"/>
      <c r="D4" s="130"/>
      <c r="E4" s="130"/>
      <c r="F4" s="131"/>
    </row>
    <row r="5" spans="2:6" ht="19.899999999999999" customHeight="1" thickBot="1">
      <c r="B5" s="94" t="s">
        <v>1</v>
      </c>
      <c r="C5" s="95">
        <f>324639+2945073+2209520</f>
        <v>5479232</v>
      </c>
      <c r="D5" s="61">
        <f>406975+2945073+2214766</f>
        <v>5566814</v>
      </c>
      <c r="E5" s="96">
        <v>3362775</v>
      </c>
      <c r="F5" s="97"/>
    </row>
    <row r="6" spans="2:6" ht="19.899999999999999" customHeight="1" thickBot="1">
      <c r="B6" s="98" t="s">
        <v>2</v>
      </c>
      <c r="C6" s="99"/>
      <c r="D6" s="100"/>
      <c r="E6" s="100"/>
      <c r="F6" s="97"/>
    </row>
    <row r="7" spans="2:6" ht="19.899999999999999" customHeight="1" thickBot="1">
      <c r="B7" s="132" t="s">
        <v>104</v>
      </c>
      <c r="C7" s="133"/>
      <c r="D7" s="133"/>
      <c r="E7" s="133"/>
      <c r="F7" s="131"/>
    </row>
    <row r="8" spans="2:6" ht="19.899999999999999" customHeight="1" thickBot="1">
      <c r="B8" s="94" t="s">
        <v>1</v>
      </c>
      <c r="C8" s="95">
        <f>2+788+418</f>
        <v>1208</v>
      </c>
      <c r="D8" s="61">
        <f>3+788+533</f>
        <v>1324</v>
      </c>
      <c r="E8" s="61">
        <v>97</v>
      </c>
      <c r="F8" s="97"/>
    </row>
    <row r="9" spans="2:6" ht="19.899999999999999" customHeight="1" thickBot="1">
      <c r="B9" s="98" t="s">
        <v>3</v>
      </c>
      <c r="C9" s="99"/>
      <c r="D9" s="100"/>
      <c r="E9" s="100"/>
      <c r="F9" s="69"/>
    </row>
    <row r="10" spans="2:6" ht="19.899999999999999" customHeight="1" thickBot="1">
      <c r="B10" s="129" t="s">
        <v>105</v>
      </c>
      <c r="C10" s="130"/>
      <c r="D10" s="130"/>
      <c r="E10" s="130"/>
      <c r="F10" s="131"/>
    </row>
    <row r="11" spans="2:6" ht="19.899999999999999" customHeight="1" thickBot="1">
      <c r="B11" s="94" t="s">
        <v>1</v>
      </c>
      <c r="C11" s="95">
        <f>16105+280737+124858</f>
        <v>421700</v>
      </c>
      <c r="D11" s="61">
        <f>23002+280737+124723</f>
        <v>428462</v>
      </c>
      <c r="E11" s="96">
        <v>119297</v>
      </c>
      <c r="F11" s="97"/>
    </row>
    <row r="12" spans="2:6" ht="19.899999999999999" customHeight="1" thickBot="1">
      <c r="B12" s="98" t="s">
        <v>4</v>
      </c>
      <c r="C12" s="99"/>
      <c r="D12" s="100"/>
      <c r="E12" s="100"/>
      <c r="F12" s="69"/>
    </row>
    <row r="13" spans="2:6" ht="18">
      <c r="B13" s="59" t="s">
        <v>130</v>
      </c>
      <c r="C13" s="59"/>
      <c r="D13" s="59"/>
      <c r="E13" s="59"/>
      <c r="F13" s="59"/>
    </row>
    <row r="14" spans="2:6" ht="18">
      <c r="B14" s="59" t="s">
        <v>131</v>
      </c>
      <c r="C14" s="59"/>
      <c r="D14" s="59"/>
      <c r="E14" s="59"/>
      <c r="F14" s="59"/>
    </row>
    <row r="15" spans="2:6">
      <c r="B15" s="69"/>
      <c r="C15" s="69"/>
      <c r="D15" s="69"/>
      <c r="E15" s="69"/>
      <c r="F15" s="69"/>
    </row>
  </sheetData>
  <mergeCells count="5">
    <mergeCell ref="B10:F10"/>
    <mergeCell ref="B7:F7"/>
    <mergeCell ref="B2:B3"/>
    <mergeCell ref="B4:F4"/>
    <mergeCell ref="C2:E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8"/>
  <sheetViews>
    <sheetView tabSelected="1" workbookViewId="0">
      <selection activeCell="B29" sqref="B29"/>
    </sheetView>
  </sheetViews>
  <sheetFormatPr defaultRowHeight="15"/>
  <cols>
    <col min="2" max="2" width="50.28515625" customWidth="1"/>
    <col min="3" max="6" width="15.7109375" customWidth="1"/>
  </cols>
  <sheetData>
    <row r="1" spans="2:7" ht="16.5" thickBot="1">
      <c r="B1" s="19" t="s">
        <v>106</v>
      </c>
      <c r="C1" s="5"/>
      <c r="D1" s="5"/>
      <c r="E1" s="5"/>
      <c r="F1" s="5"/>
    </row>
    <row r="2" spans="2:7" ht="69" customHeight="1">
      <c r="B2" s="139" t="s">
        <v>46</v>
      </c>
      <c r="C2" s="141" t="s">
        <v>9</v>
      </c>
      <c r="D2" s="143" t="s">
        <v>10</v>
      </c>
      <c r="E2" s="139" t="s">
        <v>7</v>
      </c>
      <c r="F2" s="139" t="s">
        <v>11</v>
      </c>
      <c r="G2" s="1"/>
    </row>
    <row r="3" spans="2:7" ht="15.75" thickBot="1">
      <c r="B3" s="140"/>
      <c r="C3" s="142"/>
      <c r="D3" s="144"/>
      <c r="E3" s="140"/>
      <c r="F3" s="140"/>
      <c r="G3" s="1"/>
    </row>
    <row r="4" spans="2:7" ht="17.45" customHeight="1" thickBot="1">
      <c r="B4" s="20" t="s">
        <v>65</v>
      </c>
      <c r="C4" s="18"/>
      <c r="D4" s="122"/>
      <c r="E4" s="122"/>
      <c r="F4" s="123"/>
      <c r="G4" s="1"/>
    </row>
    <row r="5" spans="2:7" ht="15.75" customHeight="1" thickBot="1">
      <c r="B5" s="82" t="s">
        <v>122</v>
      </c>
      <c r="C5" s="69"/>
      <c r="D5" s="124">
        <v>4015205</v>
      </c>
      <c r="E5" s="124"/>
      <c r="F5" s="124">
        <v>4015205</v>
      </c>
      <c r="G5" s="1"/>
    </row>
    <row r="6" spans="2:7" ht="15.75" customHeight="1" thickBot="1">
      <c r="B6" s="82" t="s">
        <v>123</v>
      </c>
      <c r="C6" s="52"/>
      <c r="D6" s="124"/>
      <c r="E6" s="124"/>
      <c r="F6" s="124"/>
      <c r="G6" s="1"/>
    </row>
    <row r="7" spans="2:7" ht="15.75" customHeight="1" thickBot="1">
      <c r="B7" s="34" t="s">
        <v>124</v>
      </c>
      <c r="C7" s="69"/>
      <c r="D7" s="124">
        <f>D5</f>
        <v>4015205</v>
      </c>
      <c r="E7" s="124"/>
      <c r="F7" s="124">
        <f>F5</f>
        <v>4015205</v>
      </c>
      <c r="G7" s="1"/>
    </row>
    <row r="8" spans="2:7" ht="16.5" thickBot="1">
      <c r="B8" s="82" t="s">
        <v>53</v>
      </c>
      <c r="C8" s="52"/>
      <c r="D8" s="124">
        <v>839304</v>
      </c>
      <c r="E8" s="124">
        <v>359702</v>
      </c>
      <c r="F8" s="124">
        <f>SUM(D8:E8)</f>
        <v>1199006</v>
      </c>
      <c r="G8" s="1"/>
    </row>
    <row r="9" spans="2:7" ht="16.5" thickBot="1">
      <c r="B9" s="82" t="s">
        <v>39</v>
      </c>
      <c r="C9" s="69"/>
      <c r="D9" s="125"/>
      <c r="E9" s="125"/>
      <c r="F9" s="126"/>
      <c r="G9" s="1"/>
    </row>
    <row r="10" spans="2:7" s="30" customFormat="1" ht="16.5" thickBot="1">
      <c r="B10" s="34" t="s">
        <v>125</v>
      </c>
      <c r="C10" s="49"/>
      <c r="D10" s="127"/>
      <c r="E10" s="127"/>
      <c r="F10" s="128">
        <f>F8</f>
        <v>1199006</v>
      </c>
      <c r="G10" s="1"/>
    </row>
    <row r="11" spans="2:7" s="30" customFormat="1" ht="16.5" hidden="1" thickBot="1">
      <c r="B11" s="83" t="s">
        <v>41</v>
      </c>
      <c r="C11" s="84"/>
      <c r="D11" s="85"/>
      <c r="E11" s="85"/>
      <c r="F11" s="86"/>
      <c r="G11" s="1" t="s">
        <v>63</v>
      </c>
    </row>
    <row r="12" spans="2:7" s="30" customFormat="1" ht="16.5" hidden="1" thickBot="1">
      <c r="B12" s="83" t="s">
        <v>39</v>
      </c>
      <c r="C12" s="87"/>
      <c r="D12" s="88"/>
      <c r="E12" s="88"/>
      <c r="F12" s="89"/>
      <c r="G12" s="1" t="s">
        <v>63</v>
      </c>
    </row>
    <row r="13" spans="2:7" ht="16.5" hidden="1" thickBot="1">
      <c r="B13" s="90" t="s">
        <v>38</v>
      </c>
      <c r="C13" s="91"/>
      <c r="D13" s="92"/>
      <c r="E13" s="92"/>
      <c r="F13" s="93"/>
      <c r="G13" s="1" t="s">
        <v>63</v>
      </c>
    </row>
    <row r="14" spans="2:7" ht="15.75">
      <c r="B14" s="33" t="s">
        <v>126</v>
      </c>
      <c r="C14" s="59"/>
      <c r="D14" s="59"/>
      <c r="E14" s="59"/>
      <c r="F14" s="59"/>
    </row>
    <row r="15" spans="2:7">
      <c r="B15" s="59" t="s">
        <v>64</v>
      </c>
      <c r="C15" s="56"/>
      <c r="D15" s="56"/>
      <c r="E15" s="56"/>
      <c r="F15" s="56"/>
    </row>
    <row r="16" spans="2:7">
      <c r="E16" s="67"/>
    </row>
    <row r="18" spans="4:5" ht="15.75">
      <c r="D18" s="68"/>
      <c r="E18" s="67"/>
    </row>
  </sheetData>
  <mergeCells count="5">
    <mergeCell ref="B2:B3"/>
    <mergeCell ref="C2:C3"/>
    <mergeCell ref="D2:D3"/>
    <mergeCell ref="E2:E3"/>
    <mergeCell ref="F2:F3"/>
  </mergeCells>
  <pageMargins left="0.7" right="0.7" top="0.75" bottom="0.75" header="0.3" footer="0.3"/>
  <pageSetup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8"/>
  <sheetViews>
    <sheetView topLeftCell="A16" workbookViewId="0">
      <selection activeCell="I4" sqref="I4"/>
    </sheetView>
  </sheetViews>
  <sheetFormatPr defaultRowHeight="15"/>
  <cols>
    <col min="2" max="2" width="41.140625" customWidth="1"/>
    <col min="3" max="9" width="12.7109375" customWidth="1"/>
    <col min="10" max="12" width="17.28515625" customWidth="1"/>
  </cols>
  <sheetData>
    <row r="1" spans="2:10" ht="16.5" thickBot="1">
      <c r="B1" s="19" t="s">
        <v>43</v>
      </c>
      <c r="C1" s="5"/>
      <c r="D1" s="5"/>
      <c r="E1" s="5"/>
      <c r="F1" s="5"/>
      <c r="G1" s="5"/>
      <c r="H1" s="5"/>
      <c r="I1" s="5"/>
    </row>
    <row r="2" spans="2:10" ht="69" customHeight="1" thickBot="1">
      <c r="B2" s="6" t="s">
        <v>47</v>
      </c>
      <c r="C2" s="14" t="s">
        <v>66</v>
      </c>
      <c r="D2" s="39" t="s">
        <v>113</v>
      </c>
      <c r="E2" s="39" t="s">
        <v>114</v>
      </c>
      <c r="F2" s="39" t="s">
        <v>115</v>
      </c>
      <c r="G2" s="39" t="s">
        <v>116</v>
      </c>
      <c r="H2" s="39" t="s">
        <v>117</v>
      </c>
      <c r="I2" s="14" t="s">
        <v>33</v>
      </c>
    </row>
    <row r="3" spans="2:10" ht="16.5" thickBot="1">
      <c r="B3" s="145" t="s">
        <v>12</v>
      </c>
      <c r="C3" s="146"/>
      <c r="D3" s="146"/>
      <c r="E3" s="146"/>
      <c r="F3" s="146"/>
      <c r="G3" s="146"/>
      <c r="H3" s="146"/>
      <c r="I3" s="147"/>
    </row>
    <row r="4" spans="2:10" ht="19.899999999999999" customHeight="1" thickBot="1">
      <c r="B4" s="10" t="s">
        <v>13</v>
      </c>
      <c r="C4" s="10"/>
      <c r="D4" s="62">
        <v>103149.18</v>
      </c>
      <c r="E4" s="10" t="s">
        <v>92</v>
      </c>
      <c r="F4" s="10">
        <f>860971+473417</f>
        <v>1334388</v>
      </c>
      <c r="G4" s="62">
        <v>446543.24</v>
      </c>
      <c r="H4" s="10"/>
      <c r="I4" s="11">
        <v>470339</v>
      </c>
      <c r="J4" s="101"/>
    </row>
    <row r="5" spans="2:10" ht="19.899999999999999" customHeight="1" thickBot="1">
      <c r="B5" s="10" t="s">
        <v>14</v>
      </c>
      <c r="C5" s="10"/>
      <c r="D5" s="10"/>
      <c r="E5" s="10"/>
      <c r="F5" s="10">
        <v>1380817</v>
      </c>
      <c r="G5" s="63">
        <v>258634</v>
      </c>
      <c r="H5" s="10"/>
      <c r="I5" s="11">
        <v>432311</v>
      </c>
      <c r="J5" s="101"/>
    </row>
    <row r="6" spans="2:10" ht="19.899999999999999" customHeight="1" thickBot="1">
      <c r="B6" s="10" t="s">
        <v>15</v>
      </c>
      <c r="C6" s="10"/>
      <c r="D6" s="10"/>
      <c r="E6" s="10"/>
      <c r="F6" s="10" t="s">
        <v>92</v>
      </c>
      <c r="G6" s="10"/>
      <c r="H6" s="10"/>
      <c r="I6" s="11"/>
    </row>
    <row r="7" spans="2:10" ht="19.899999999999999" customHeight="1" thickBot="1">
      <c r="B7" s="10" t="s">
        <v>16</v>
      </c>
      <c r="C7" s="10"/>
      <c r="D7" s="10"/>
      <c r="E7" s="10"/>
      <c r="F7" s="10" t="s">
        <v>92</v>
      </c>
      <c r="G7" s="10"/>
      <c r="H7" s="10"/>
      <c r="I7" s="11"/>
    </row>
    <row r="8" spans="2:10" ht="19.899999999999999" customHeight="1" thickBot="1">
      <c r="B8" s="10" t="s">
        <v>17</v>
      </c>
      <c r="C8" s="10"/>
      <c r="D8" s="10"/>
      <c r="E8" s="10"/>
      <c r="F8" s="10" t="s">
        <v>92</v>
      </c>
      <c r="G8" s="10"/>
      <c r="H8" s="10"/>
      <c r="I8" s="11"/>
    </row>
    <row r="9" spans="2:10" ht="19.899999999999999" customHeight="1" thickBot="1">
      <c r="B9" s="10" t="s">
        <v>34</v>
      </c>
      <c r="C9" s="10"/>
      <c r="D9" s="10"/>
      <c r="E9" s="10"/>
      <c r="F9" s="63">
        <v>1300000</v>
      </c>
      <c r="G9" s="77">
        <v>34913.64</v>
      </c>
      <c r="H9" s="10"/>
      <c r="I9" s="11"/>
    </row>
    <row r="10" spans="2:10" ht="19.899999999999999" customHeight="1" thickBot="1">
      <c r="B10" s="12" t="s">
        <v>18</v>
      </c>
      <c r="C10" s="12"/>
      <c r="D10" s="64">
        <f>D4</f>
        <v>103149.18</v>
      </c>
      <c r="E10" s="12"/>
      <c r="F10" s="65">
        <f>SUM(F9,F4:F5)</f>
        <v>4015205</v>
      </c>
      <c r="G10" s="64">
        <f>SUM(G4:G9)</f>
        <v>740090.88</v>
      </c>
      <c r="H10" s="12"/>
      <c r="I10" s="13">
        <f>SUM(I4:I9)</f>
        <v>902650</v>
      </c>
      <c r="J10" s="101"/>
    </row>
    <row r="11" spans="2:10" ht="19.899999999999999" customHeight="1" thickBot="1">
      <c r="B11" s="145" t="s">
        <v>19</v>
      </c>
      <c r="C11" s="146"/>
      <c r="D11" s="146"/>
      <c r="E11" s="146"/>
      <c r="F11" s="146"/>
      <c r="G11" s="146"/>
      <c r="H11" s="146"/>
      <c r="I11" s="147"/>
    </row>
    <row r="12" spans="2:10" ht="19.899999999999999" customHeight="1" thickBot="1">
      <c r="B12" s="15" t="s">
        <v>20</v>
      </c>
      <c r="C12" s="10"/>
      <c r="D12" s="10"/>
      <c r="E12" s="10"/>
      <c r="F12" s="10"/>
      <c r="G12" s="10"/>
      <c r="H12" s="10"/>
      <c r="I12" s="11"/>
    </row>
    <row r="13" spans="2:10" ht="19.899999999999999" customHeight="1" thickBot="1">
      <c r="B13" s="10" t="s">
        <v>21</v>
      </c>
      <c r="C13" s="10"/>
      <c r="D13" s="10"/>
      <c r="E13" s="10"/>
      <c r="F13" s="10"/>
      <c r="G13" s="10"/>
      <c r="H13" s="10"/>
      <c r="I13" s="11"/>
    </row>
    <row r="14" spans="2:10" ht="19.899999999999999" customHeight="1" thickBot="1">
      <c r="B14" s="12" t="s">
        <v>22</v>
      </c>
      <c r="C14" s="12"/>
      <c r="D14" s="12"/>
      <c r="E14" s="12"/>
      <c r="F14" s="12"/>
      <c r="G14" s="12"/>
      <c r="H14" s="12"/>
      <c r="I14" s="13"/>
    </row>
    <row r="15" spans="2:10" ht="19.899999999999999" customHeight="1" thickBot="1">
      <c r="B15" s="145" t="s">
        <v>23</v>
      </c>
      <c r="C15" s="146"/>
      <c r="D15" s="146"/>
      <c r="E15" s="146"/>
      <c r="F15" s="146"/>
      <c r="G15" s="146"/>
      <c r="H15" s="146"/>
      <c r="I15" s="147"/>
    </row>
    <row r="16" spans="2:10" ht="19.899999999999999" customHeight="1" thickBot="1">
      <c r="B16" s="37" t="s">
        <v>20</v>
      </c>
      <c r="C16" s="35"/>
      <c r="D16" s="35"/>
      <c r="E16" s="35"/>
      <c r="F16" s="35"/>
      <c r="G16" s="35"/>
      <c r="H16" s="35"/>
      <c r="I16" s="36"/>
    </row>
    <row r="17" spans="2:9" ht="19.899999999999999" customHeight="1" thickBot="1">
      <c r="B17" s="38" t="s">
        <v>21</v>
      </c>
      <c r="C17" s="35"/>
      <c r="D17" s="35"/>
      <c r="E17" s="35"/>
      <c r="F17" s="35"/>
      <c r="G17" s="35"/>
      <c r="H17" s="35"/>
      <c r="I17" s="36"/>
    </row>
    <row r="18" spans="2:9" ht="19.899999999999999" customHeight="1" thickBot="1">
      <c r="B18" s="10" t="s">
        <v>24</v>
      </c>
      <c r="C18" s="10"/>
      <c r="D18" s="10"/>
      <c r="E18" s="10"/>
      <c r="F18" s="10"/>
      <c r="G18" s="10"/>
      <c r="H18" s="10"/>
      <c r="I18" s="11"/>
    </row>
    <row r="19" spans="2:9" ht="19.899999999999999" customHeight="1" thickBot="1">
      <c r="B19" s="10" t="s">
        <v>25</v>
      </c>
      <c r="C19" s="10"/>
      <c r="D19" s="10"/>
      <c r="E19" s="10"/>
      <c r="F19" s="10"/>
      <c r="G19" s="10"/>
      <c r="H19" s="10"/>
      <c r="I19" s="11"/>
    </row>
    <row r="20" spans="2:9" ht="19.899999999999999" customHeight="1" thickBot="1">
      <c r="B20" s="10" t="s">
        <v>26</v>
      </c>
      <c r="C20" s="10"/>
      <c r="D20" s="10"/>
      <c r="E20" s="10"/>
      <c r="F20" s="10"/>
      <c r="G20" s="10"/>
      <c r="H20" s="10"/>
      <c r="I20" s="11"/>
    </row>
    <row r="21" spans="2:9" ht="19.899999999999999" customHeight="1" thickBot="1">
      <c r="B21" s="81" t="s">
        <v>121</v>
      </c>
      <c r="C21" s="10"/>
      <c r="D21" s="10"/>
      <c r="E21" s="10"/>
      <c r="F21" s="10"/>
      <c r="G21" s="10"/>
      <c r="H21" s="10"/>
      <c r="I21" s="11"/>
    </row>
    <row r="22" spans="2:9" ht="19.899999999999999" customHeight="1" thickBot="1">
      <c r="B22" s="12" t="s">
        <v>28</v>
      </c>
      <c r="C22" s="12"/>
      <c r="D22" s="12"/>
      <c r="E22" s="12"/>
      <c r="F22" s="12"/>
      <c r="G22" s="12"/>
      <c r="H22" s="12"/>
      <c r="I22" s="13"/>
    </row>
    <row r="23" spans="2:9" ht="19.899999999999999" customHeight="1" thickBot="1">
      <c r="B23" s="12" t="s">
        <v>29</v>
      </c>
      <c r="C23" s="12"/>
      <c r="D23" s="12"/>
      <c r="E23" s="12"/>
      <c r="F23" s="12"/>
      <c r="G23" s="12"/>
      <c r="H23" s="12"/>
      <c r="I23" s="13"/>
    </row>
    <row r="24" spans="2:9" ht="19.899999999999999" customHeight="1" thickBot="1">
      <c r="B24" s="145" t="s">
        <v>35</v>
      </c>
      <c r="C24" s="146"/>
      <c r="D24" s="146"/>
      <c r="E24" s="146"/>
      <c r="F24" s="146"/>
      <c r="G24" s="146"/>
      <c r="H24" s="146"/>
      <c r="I24" s="147"/>
    </row>
    <row r="25" spans="2:9" ht="19.899999999999999" customHeight="1" thickBot="1">
      <c r="B25" s="10" t="s">
        <v>27</v>
      </c>
      <c r="C25" s="10"/>
      <c r="D25" s="10"/>
      <c r="E25" s="10"/>
      <c r="F25" s="10"/>
      <c r="G25" s="10"/>
      <c r="H25" s="10"/>
      <c r="I25" s="11"/>
    </row>
    <row r="26" spans="2:9" ht="19.899999999999999" customHeight="1" thickBot="1">
      <c r="B26" s="10" t="s">
        <v>27</v>
      </c>
      <c r="C26" s="10"/>
      <c r="D26" s="10"/>
      <c r="E26" s="10"/>
      <c r="F26" s="10"/>
      <c r="G26" s="10"/>
      <c r="H26" s="10"/>
      <c r="I26" s="11"/>
    </row>
    <row r="27" spans="2:9" ht="19.899999999999999" customHeight="1" thickBot="1">
      <c r="B27" s="10" t="s">
        <v>27</v>
      </c>
      <c r="C27" s="10"/>
      <c r="D27" s="10"/>
      <c r="E27" s="10"/>
      <c r="F27" s="10"/>
      <c r="G27" s="10"/>
      <c r="H27" s="10"/>
      <c r="I27" s="11"/>
    </row>
    <row r="28" spans="2:9" ht="16.5" thickBot="1">
      <c r="B28" s="2" t="s">
        <v>36</v>
      </c>
      <c r="C28" s="12"/>
      <c r="D28" s="12"/>
      <c r="E28" s="12"/>
      <c r="F28" s="12"/>
      <c r="G28" s="12"/>
      <c r="H28" s="12"/>
      <c r="I28" s="13"/>
    </row>
    <row r="29" spans="2:9" ht="16.5" thickBot="1">
      <c r="B29" s="79" t="s">
        <v>87</v>
      </c>
      <c r="C29" s="12"/>
      <c r="D29" s="12"/>
      <c r="E29" s="12"/>
      <c r="F29" s="12"/>
      <c r="G29" s="12"/>
      <c r="H29" s="12"/>
      <c r="I29" s="13">
        <f>I10</f>
        <v>902650</v>
      </c>
    </row>
    <row r="30" spans="2:9" ht="16.5" thickBot="1">
      <c r="B30" s="80" t="s">
        <v>37</v>
      </c>
      <c r="C30" s="12"/>
      <c r="D30" s="12"/>
      <c r="E30" s="12"/>
      <c r="F30" s="12"/>
      <c r="G30" s="12"/>
      <c r="H30" s="12"/>
      <c r="I30" s="13"/>
    </row>
    <row r="31" spans="2:9" ht="30" thickBot="1">
      <c r="B31" s="79" t="s">
        <v>86</v>
      </c>
      <c r="C31" s="12"/>
      <c r="D31" s="12"/>
      <c r="E31" s="12"/>
      <c r="F31" s="12"/>
      <c r="G31" s="12"/>
      <c r="H31" s="12"/>
      <c r="I31" s="13">
        <f>I29+I32</f>
        <v>1199006</v>
      </c>
    </row>
    <row r="32" spans="2:9" ht="19.5" thickBot="1">
      <c r="B32" s="81" t="s">
        <v>120</v>
      </c>
      <c r="C32" s="10"/>
      <c r="D32" s="10"/>
      <c r="E32" s="10"/>
      <c r="F32" s="10"/>
      <c r="G32" s="10"/>
      <c r="H32" s="10"/>
      <c r="I32" s="13">
        <f>166356+100000+30000</f>
        <v>296356</v>
      </c>
    </row>
    <row r="33" spans="2:9" ht="14.25" customHeight="1" thickBot="1">
      <c r="B33" s="16" t="s">
        <v>88</v>
      </c>
      <c r="C33" s="12"/>
      <c r="D33" s="12"/>
      <c r="E33" s="12"/>
      <c r="F33" s="12"/>
      <c r="G33" s="12"/>
      <c r="H33" s="12"/>
      <c r="I33" s="13">
        <f>I31</f>
        <v>1199006</v>
      </c>
    </row>
    <row r="34" spans="2:9" ht="29.25" customHeight="1">
      <c r="B34" s="148" t="s">
        <v>119</v>
      </c>
      <c r="C34" s="148"/>
      <c r="D34" s="148"/>
      <c r="E34" s="148"/>
      <c r="F34" s="148"/>
      <c r="G34" s="148"/>
      <c r="H34" s="148"/>
      <c r="I34" s="148"/>
    </row>
    <row r="35" spans="2:9">
      <c r="B35" s="149"/>
      <c r="C35" s="149"/>
      <c r="D35" s="149"/>
      <c r="E35" s="149"/>
      <c r="F35" s="149"/>
      <c r="G35" s="149"/>
      <c r="H35" s="149"/>
      <c r="I35" s="149"/>
    </row>
    <row r="36" spans="2:9">
      <c r="B36" s="59" t="s">
        <v>118</v>
      </c>
      <c r="C36" s="59"/>
      <c r="D36" s="59"/>
      <c r="E36" s="59"/>
      <c r="F36" s="59"/>
      <c r="G36" s="59"/>
      <c r="H36" s="59"/>
      <c r="I36" s="59"/>
    </row>
    <row r="37" spans="2:9">
      <c r="B37" s="78" t="s">
        <v>67</v>
      </c>
      <c r="C37" s="56"/>
      <c r="D37" s="56"/>
      <c r="E37" s="56"/>
      <c r="F37" s="56"/>
      <c r="G37" s="56"/>
      <c r="H37" s="56"/>
      <c r="I37" s="56"/>
    </row>
    <row r="38" spans="2:9">
      <c r="B38" s="59" t="s">
        <v>89</v>
      </c>
      <c r="C38" s="56"/>
      <c r="D38" s="56"/>
      <c r="E38" s="56"/>
      <c r="F38" s="56"/>
      <c r="G38" s="56"/>
      <c r="H38" s="56"/>
      <c r="I38" s="56"/>
    </row>
  </sheetData>
  <mergeCells count="5">
    <mergeCell ref="B3:I3"/>
    <mergeCell ref="B11:I11"/>
    <mergeCell ref="B15:I15"/>
    <mergeCell ref="B24:I24"/>
    <mergeCell ref="B34:I35"/>
  </mergeCells>
  <pageMargins left="0.7" right="0.7" top="0.75" bottom="0.7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workbookViewId="0">
      <selection activeCell="D35" sqref="D35"/>
    </sheetView>
  </sheetViews>
  <sheetFormatPr defaultRowHeight="15"/>
  <cols>
    <col min="2" max="2" width="48.7109375" bestFit="1" customWidth="1"/>
    <col min="3" max="6" width="15.7109375" customWidth="1"/>
  </cols>
  <sheetData>
    <row r="1" spans="2:7" ht="16.5" thickBot="1">
      <c r="B1" s="19" t="s">
        <v>68</v>
      </c>
      <c r="C1" s="5"/>
      <c r="D1" s="5"/>
      <c r="E1" s="5"/>
      <c r="F1" s="5"/>
    </row>
    <row r="2" spans="2:7" ht="49.9" customHeight="1" thickBot="1">
      <c r="B2" s="31" t="s">
        <v>107</v>
      </c>
      <c r="C2" s="150" t="s">
        <v>5</v>
      </c>
      <c r="D2" s="150" t="s">
        <v>6</v>
      </c>
      <c r="E2" s="150" t="s">
        <v>7</v>
      </c>
      <c r="F2" s="58"/>
    </row>
    <row r="3" spans="2:7" ht="16.5" thickBot="1">
      <c r="B3" s="4" t="s">
        <v>8</v>
      </c>
      <c r="C3" s="151"/>
      <c r="D3" s="151"/>
      <c r="E3" s="151"/>
      <c r="F3" s="9" t="s">
        <v>0</v>
      </c>
    </row>
    <row r="4" spans="2:7" ht="19.899999999999999" customHeight="1" thickBot="1">
      <c r="B4" s="3" t="s">
        <v>55</v>
      </c>
      <c r="C4" s="7"/>
      <c r="D4" s="7"/>
      <c r="E4" s="7"/>
      <c r="F4" s="7"/>
    </row>
    <row r="5" spans="2:7" ht="19.899999999999999" customHeight="1" thickBot="1">
      <c r="B5" s="3" t="s">
        <v>56</v>
      </c>
      <c r="C5" s="7"/>
      <c r="D5" s="7"/>
      <c r="E5" s="7"/>
      <c r="F5" s="7"/>
    </row>
    <row r="6" spans="2:7" ht="19.899999999999999" customHeight="1" thickBot="1">
      <c r="B6" s="40" t="s">
        <v>54</v>
      </c>
      <c r="C6" s="7"/>
      <c r="D6" s="7"/>
      <c r="E6" s="7"/>
      <c r="F6" s="7"/>
    </row>
    <row r="7" spans="2:7" ht="19.899999999999999" customHeight="1" thickBot="1">
      <c r="B7" s="40" t="s">
        <v>57</v>
      </c>
      <c r="C7" s="7"/>
      <c r="D7" s="7"/>
      <c r="E7" s="7"/>
      <c r="F7" s="7"/>
    </row>
    <row r="8" spans="2:7" ht="19.899999999999999" customHeight="1" thickBot="1">
      <c r="B8" s="40" t="s">
        <v>59</v>
      </c>
      <c r="C8" s="23"/>
      <c r="D8" s="7"/>
      <c r="E8" s="7"/>
      <c r="F8" s="7"/>
    </row>
    <row r="9" spans="2:7" ht="19.899999999999999" customHeight="1" thickBot="1">
      <c r="B9" s="40" t="s">
        <v>58</v>
      </c>
      <c r="C9" s="7"/>
      <c r="D9" s="7"/>
      <c r="E9" s="7"/>
      <c r="F9" s="7"/>
    </row>
    <row r="10" spans="2:7" ht="19.899999999999999" customHeight="1" thickBot="1">
      <c r="B10" s="40" t="s">
        <v>50</v>
      </c>
      <c r="C10" s="7"/>
      <c r="D10" s="7"/>
      <c r="E10" s="7"/>
      <c r="F10" s="7"/>
    </row>
    <row r="11" spans="2:7" ht="19.899999999999999" customHeight="1" thickBot="1">
      <c r="B11" s="40" t="s">
        <v>51</v>
      </c>
      <c r="C11" s="7"/>
      <c r="D11" s="7"/>
      <c r="E11" s="7"/>
      <c r="F11" s="7"/>
    </row>
    <row r="12" spans="2:7" ht="19.899999999999999" customHeight="1" thickBot="1">
      <c r="B12" s="40" t="s">
        <v>52</v>
      </c>
      <c r="C12" s="7"/>
      <c r="D12" s="7"/>
      <c r="E12" s="7"/>
      <c r="F12" s="7"/>
    </row>
    <row r="13" spans="2:7" ht="16.5" thickBot="1">
      <c r="B13" s="4" t="s">
        <v>32</v>
      </c>
      <c r="C13" s="8"/>
      <c r="D13" s="8"/>
      <c r="E13" s="8"/>
      <c r="F13" s="8"/>
    </row>
    <row r="14" spans="2:7">
      <c r="B14" s="59"/>
      <c r="C14" s="59"/>
      <c r="D14" s="59"/>
      <c r="E14" s="59"/>
      <c r="F14" s="59"/>
      <c r="G14" s="69"/>
    </row>
    <row r="15" spans="2:7" ht="16.5" thickBot="1">
      <c r="B15" s="42" t="s">
        <v>69</v>
      </c>
      <c r="C15" s="70"/>
      <c r="D15" s="70"/>
      <c r="E15" s="70"/>
      <c r="F15" s="70"/>
      <c r="G15" s="69"/>
    </row>
    <row r="16" spans="2:7" ht="16.5" thickBot="1">
      <c r="B16" s="71" t="s">
        <v>108</v>
      </c>
      <c r="C16" s="152" t="s">
        <v>5</v>
      </c>
      <c r="D16" s="152" t="s">
        <v>6</v>
      </c>
      <c r="E16" s="152" t="s">
        <v>7</v>
      </c>
      <c r="F16" s="72"/>
      <c r="G16" s="69"/>
    </row>
    <row r="17" spans="2:7" ht="16.5" thickBot="1">
      <c r="B17" s="73" t="s">
        <v>8</v>
      </c>
      <c r="C17" s="135"/>
      <c r="D17" s="135"/>
      <c r="E17" s="135"/>
      <c r="F17" s="74" t="s">
        <v>0</v>
      </c>
      <c r="G17" s="69"/>
    </row>
    <row r="18" spans="2:7" ht="16.5" thickBot="1">
      <c r="B18" s="40" t="s">
        <v>55</v>
      </c>
      <c r="C18" s="75"/>
      <c r="D18" s="75"/>
      <c r="E18" s="75"/>
      <c r="F18" s="75"/>
      <c r="G18" s="69"/>
    </row>
    <row r="19" spans="2:7" ht="16.5" thickBot="1">
      <c r="B19" s="40" t="s">
        <v>56</v>
      </c>
      <c r="C19" s="75"/>
      <c r="D19" s="75"/>
      <c r="E19" s="75"/>
      <c r="F19" s="75"/>
      <c r="G19" s="69"/>
    </row>
    <row r="20" spans="2:7" ht="16.5" thickBot="1">
      <c r="B20" s="40" t="s">
        <v>54</v>
      </c>
      <c r="C20" s="75"/>
      <c r="D20" s="75"/>
      <c r="E20" s="75"/>
      <c r="F20" s="75"/>
      <c r="G20" s="69"/>
    </row>
    <row r="21" spans="2:7" ht="16.5" thickBot="1">
      <c r="B21" s="40" t="s">
        <v>57</v>
      </c>
      <c r="C21" s="75"/>
      <c r="D21" s="75"/>
      <c r="E21" s="75"/>
      <c r="F21" s="75"/>
      <c r="G21" s="69"/>
    </row>
    <row r="22" spans="2:7" ht="16.5" thickBot="1">
      <c r="B22" s="40" t="s">
        <v>59</v>
      </c>
      <c r="C22" s="75"/>
      <c r="D22" s="75"/>
      <c r="E22" s="75"/>
      <c r="F22" s="75"/>
      <c r="G22" s="69"/>
    </row>
    <row r="23" spans="2:7" ht="16.5" thickBot="1">
      <c r="B23" s="40" t="s">
        <v>58</v>
      </c>
      <c r="C23" s="75"/>
      <c r="D23" s="75"/>
      <c r="E23" s="75"/>
      <c r="F23" s="75"/>
      <c r="G23" s="69"/>
    </row>
    <row r="24" spans="2:7" ht="16.5" thickBot="1">
      <c r="B24" s="40" t="s">
        <v>50</v>
      </c>
      <c r="C24" s="75"/>
      <c r="D24" s="75"/>
      <c r="E24" s="75"/>
      <c r="F24" s="75"/>
      <c r="G24" s="69"/>
    </row>
    <row r="25" spans="2:7" ht="16.5" thickBot="1">
      <c r="B25" s="40" t="s">
        <v>51</v>
      </c>
      <c r="C25" s="75"/>
      <c r="D25" s="75"/>
      <c r="E25" s="75"/>
      <c r="F25" s="75"/>
      <c r="G25" s="69"/>
    </row>
    <row r="26" spans="2:7" ht="16.5" thickBot="1">
      <c r="B26" s="40" t="s">
        <v>52</v>
      </c>
      <c r="C26" s="75"/>
      <c r="D26" s="75"/>
      <c r="E26" s="75"/>
      <c r="F26" s="75"/>
      <c r="G26" s="69"/>
    </row>
    <row r="27" spans="2:7" ht="16.5" thickBot="1">
      <c r="B27" s="73" t="s">
        <v>32</v>
      </c>
      <c r="C27" s="76"/>
      <c r="D27" s="76"/>
      <c r="E27" s="76"/>
      <c r="F27" s="76"/>
      <c r="G27" s="69"/>
    </row>
  </sheetData>
  <mergeCells count="6">
    <mergeCell ref="C2:C3"/>
    <mergeCell ref="D2:D3"/>
    <mergeCell ref="E2:E3"/>
    <mergeCell ref="C16:C17"/>
    <mergeCell ref="D16:D17"/>
    <mergeCell ref="E16:E17"/>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
  <sheetViews>
    <sheetView zoomScale="120" zoomScaleNormal="120" workbookViewId="0">
      <selection activeCell="H28" sqref="H28"/>
    </sheetView>
  </sheetViews>
  <sheetFormatPr defaultRowHeight="15"/>
  <cols>
    <col min="2" max="2" width="47.7109375" customWidth="1"/>
    <col min="3" max="3" width="15.7109375" hidden="1" customWidth="1"/>
    <col min="4" max="6" width="15.7109375" customWidth="1"/>
  </cols>
  <sheetData>
    <row r="1" spans="2:11" ht="16.5" thickBot="1">
      <c r="B1" s="19" t="s">
        <v>81</v>
      </c>
      <c r="C1" s="5"/>
      <c r="D1" s="5"/>
      <c r="E1" s="5"/>
      <c r="F1" s="5"/>
    </row>
    <row r="2" spans="2:11" ht="80.25" customHeight="1" thickBot="1">
      <c r="B2" s="27" t="s">
        <v>45</v>
      </c>
      <c r="C2" s="155" t="s">
        <v>60</v>
      </c>
      <c r="D2" s="150" t="s">
        <v>6</v>
      </c>
      <c r="E2" s="150" t="s">
        <v>7</v>
      </c>
      <c r="F2" s="58"/>
    </row>
    <row r="3" spans="2:11" ht="16.5" thickBot="1">
      <c r="B3" s="17" t="s">
        <v>8</v>
      </c>
      <c r="C3" s="156"/>
      <c r="D3" s="151"/>
      <c r="E3" s="151"/>
      <c r="F3" s="9" t="s">
        <v>0</v>
      </c>
      <c r="G3" s="24"/>
      <c r="H3" s="24"/>
      <c r="I3" s="24"/>
      <c r="J3" s="24"/>
      <c r="K3" s="24"/>
    </row>
    <row r="4" spans="2:11" ht="19.899999999999999" customHeight="1" thickBot="1">
      <c r="B4" s="40" t="s">
        <v>112</v>
      </c>
      <c r="C4" s="21"/>
      <c r="D4" s="7">
        <v>4015205</v>
      </c>
      <c r="E4" s="7"/>
      <c r="F4" s="7">
        <f>D4</f>
        <v>4015205</v>
      </c>
    </row>
    <row r="5" spans="2:11" ht="19.899999999999999" customHeight="1" thickBot="1">
      <c r="B5" s="40" t="s">
        <v>70</v>
      </c>
      <c r="C5" s="21"/>
      <c r="D5" s="7">
        <v>740090.88</v>
      </c>
      <c r="E5" s="7"/>
      <c r="F5" s="7">
        <f>D5</f>
        <v>740090.88</v>
      </c>
    </row>
    <row r="6" spans="2:11" ht="19.899999999999999" customHeight="1" thickBot="1">
      <c r="B6" s="22" t="s">
        <v>44</v>
      </c>
      <c r="C6" s="32"/>
      <c r="D6" s="32"/>
      <c r="E6" s="32"/>
      <c r="F6" s="32"/>
      <c r="H6" s="24"/>
      <c r="I6" s="24"/>
      <c r="J6" s="24"/>
    </row>
    <row r="7" spans="2:11" ht="19.899999999999999" customHeight="1" thickBot="1">
      <c r="B7" s="41" t="s">
        <v>72</v>
      </c>
      <c r="C7" s="21"/>
      <c r="D7" s="23">
        <f>500000+547500</f>
        <v>1047500</v>
      </c>
      <c r="E7" s="23"/>
      <c r="F7" s="23">
        <f>D7</f>
        <v>1047500</v>
      </c>
      <c r="H7" s="24"/>
      <c r="I7" s="24"/>
      <c r="J7" s="24"/>
    </row>
    <row r="8" spans="2:11" ht="19.899999999999999" customHeight="1" thickBot="1">
      <c r="B8" s="41" t="s">
        <v>73</v>
      </c>
      <c r="C8" s="21"/>
      <c r="D8" s="23">
        <v>2109052</v>
      </c>
      <c r="E8" s="23"/>
      <c r="F8" s="23">
        <f>D8</f>
        <v>2109052</v>
      </c>
      <c r="H8" s="24"/>
      <c r="I8" s="24"/>
      <c r="J8" s="24"/>
    </row>
    <row r="9" spans="2:11" ht="19.899999999999999" customHeight="1" thickBot="1">
      <c r="B9" s="41" t="s">
        <v>111</v>
      </c>
      <c r="C9" s="21"/>
      <c r="D9" s="23"/>
      <c r="E9" s="23"/>
      <c r="F9" s="23"/>
    </row>
    <row r="10" spans="2:11" ht="24.75" customHeight="1">
      <c r="B10" s="157" t="s">
        <v>109</v>
      </c>
      <c r="C10" s="157"/>
      <c r="D10" s="157"/>
      <c r="E10" s="157"/>
      <c r="F10" s="157"/>
    </row>
    <row r="11" spans="2:11" s="24" customFormat="1" ht="14.45" customHeight="1">
      <c r="B11" s="154" t="s">
        <v>110</v>
      </c>
      <c r="C11" s="154"/>
      <c r="D11" s="154"/>
      <c r="E11" s="154"/>
      <c r="F11" s="154"/>
    </row>
    <row r="12" spans="2:11" ht="13.9" customHeight="1">
      <c r="B12" s="154"/>
      <c r="C12" s="154"/>
      <c r="D12" s="154"/>
      <c r="E12" s="154"/>
      <c r="F12" s="154"/>
    </row>
    <row r="13" spans="2:11" ht="14.45" customHeight="1">
      <c r="B13" s="154"/>
      <c r="C13" s="154"/>
      <c r="D13" s="154"/>
      <c r="E13" s="154"/>
      <c r="F13" s="154"/>
    </row>
    <row r="14" spans="2:11">
      <c r="B14" s="153" t="s">
        <v>71</v>
      </c>
      <c r="C14" s="153"/>
      <c r="D14" s="153"/>
      <c r="E14" s="153"/>
      <c r="F14" s="153"/>
    </row>
    <row r="15" spans="2:11">
      <c r="B15" s="28"/>
      <c r="C15" s="24"/>
      <c r="D15" s="24"/>
      <c r="E15" s="24"/>
      <c r="F15" s="24"/>
      <c r="G15" s="24"/>
      <c r="H15" s="24"/>
    </row>
    <row r="16" spans="2:11">
      <c r="B16" s="24"/>
      <c r="C16" s="24"/>
      <c r="D16" s="24"/>
      <c r="E16" s="24"/>
      <c r="F16" s="24"/>
      <c r="G16" s="24"/>
      <c r="H16" s="24"/>
    </row>
    <row r="17" spans="2:8">
      <c r="B17" s="24"/>
      <c r="C17" s="24"/>
      <c r="D17" s="24"/>
      <c r="E17" s="24"/>
      <c r="F17" s="24"/>
      <c r="G17" s="24"/>
      <c r="H17" s="24"/>
    </row>
  </sheetData>
  <mergeCells count="6">
    <mergeCell ref="B14:F14"/>
    <mergeCell ref="B11:F13"/>
    <mergeCell ref="C2:C3"/>
    <mergeCell ref="D2:D3"/>
    <mergeCell ref="E2:E3"/>
    <mergeCell ref="B10:F10"/>
  </mergeCells>
  <pageMargins left="0.7" right="0.7" top="0.75" bottom="0.75" header="0.3" footer="0.3"/>
  <pageSetup paperSize="5"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4"/>
  <sheetViews>
    <sheetView topLeftCell="A4" workbookViewId="0">
      <selection activeCell="C20" sqref="C20:D20"/>
    </sheetView>
  </sheetViews>
  <sheetFormatPr defaultRowHeight="15"/>
  <cols>
    <col min="2" max="2" width="20" customWidth="1"/>
    <col min="3" max="8" width="15.42578125" customWidth="1"/>
  </cols>
  <sheetData>
    <row r="1" spans="2:8" ht="15.75">
      <c r="B1" s="42" t="s">
        <v>132</v>
      </c>
      <c r="C1" s="70"/>
      <c r="D1" s="70"/>
      <c r="E1" s="70"/>
      <c r="F1" s="70"/>
      <c r="G1" s="70"/>
      <c r="H1" s="70"/>
    </row>
    <row r="2" spans="2:8" ht="16.5" thickBot="1">
      <c r="B2" s="70"/>
      <c r="C2" s="47"/>
      <c r="D2" s="47"/>
      <c r="E2" s="47"/>
      <c r="F2" s="70"/>
      <c r="G2" s="70"/>
      <c r="H2" s="70"/>
    </row>
    <row r="3" spans="2:8" ht="19.5" thickBot="1">
      <c r="B3" s="70"/>
      <c r="C3" s="167" t="s">
        <v>84</v>
      </c>
      <c r="D3" s="168"/>
      <c r="E3" s="169"/>
      <c r="F3" s="164" t="s">
        <v>40</v>
      </c>
      <c r="G3" s="165"/>
      <c r="H3" s="166"/>
    </row>
    <row r="4" spans="2:8" ht="14.45" customHeight="1">
      <c r="B4" s="183" t="s">
        <v>8</v>
      </c>
      <c r="C4" s="158" t="s">
        <v>94</v>
      </c>
      <c r="D4" s="160" t="s">
        <v>102</v>
      </c>
      <c r="E4" s="162" t="s">
        <v>95</v>
      </c>
      <c r="F4" s="158" t="s">
        <v>94</v>
      </c>
      <c r="G4" s="160" t="s">
        <v>102</v>
      </c>
      <c r="H4" s="162" t="s">
        <v>95</v>
      </c>
    </row>
    <row r="5" spans="2:8" ht="15" customHeight="1" thickBot="1">
      <c r="B5" s="184"/>
      <c r="C5" s="159"/>
      <c r="D5" s="161"/>
      <c r="E5" s="163"/>
      <c r="F5" s="159"/>
      <c r="G5" s="161"/>
      <c r="H5" s="163"/>
    </row>
    <row r="6" spans="2:8" ht="16.5" thickBot="1">
      <c r="B6" s="48" t="s">
        <v>74</v>
      </c>
      <c r="C6" s="49" t="s">
        <v>100</v>
      </c>
      <c r="D6" s="49" t="s">
        <v>100</v>
      </c>
      <c r="E6" s="49" t="s">
        <v>100</v>
      </c>
      <c r="F6" s="49" t="s">
        <v>100</v>
      </c>
      <c r="G6" s="49" t="s">
        <v>100</v>
      </c>
      <c r="H6" s="49" t="s">
        <v>100</v>
      </c>
    </row>
    <row r="7" spans="2:8" ht="16.5" thickBot="1">
      <c r="B7" s="102">
        <v>2013</v>
      </c>
      <c r="C7" s="95">
        <f>324639+2945073+2209520</f>
        <v>5479232</v>
      </c>
      <c r="D7" s="95">
        <f>2+788+418</f>
        <v>1208</v>
      </c>
      <c r="E7" s="95">
        <f>16105+280737+124858</f>
        <v>421700</v>
      </c>
      <c r="F7" s="103">
        <v>246266</v>
      </c>
      <c r="G7" s="104">
        <v>33.700000000000003</v>
      </c>
      <c r="H7" s="105">
        <v>2623</v>
      </c>
    </row>
    <row r="8" spans="2:8" ht="16.5" thickBot="1">
      <c r="B8" s="102">
        <v>2014</v>
      </c>
      <c r="C8" s="61">
        <f>406975+2945073+2214766</f>
        <v>5566814</v>
      </c>
      <c r="D8" s="61">
        <f>3+788+533</f>
        <v>1324</v>
      </c>
      <c r="E8" s="61">
        <f>23002+280737+124723</f>
        <v>428462</v>
      </c>
      <c r="F8" s="106"/>
      <c r="G8" s="107"/>
      <c r="H8" s="107"/>
    </row>
    <row r="9" spans="2:8" ht="16.5" thickBot="1">
      <c r="B9" s="102">
        <v>2015</v>
      </c>
      <c r="C9" s="108"/>
      <c r="D9" s="109"/>
      <c r="E9" s="105"/>
      <c r="F9" s="106"/>
      <c r="G9" s="110"/>
      <c r="H9" s="110"/>
    </row>
    <row r="10" spans="2:8" ht="14.45" customHeight="1">
      <c r="B10" s="177" t="s">
        <v>133</v>
      </c>
      <c r="C10" s="177"/>
      <c r="D10" s="177"/>
      <c r="E10" s="177"/>
      <c r="F10" s="177"/>
      <c r="G10" s="177"/>
      <c r="H10" s="177"/>
    </row>
    <row r="11" spans="2:8" ht="14.45" customHeight="1">
      <c r="B11" s="178"/>
      <c r="C11" s="178"/>
      <c r="D11" s="178"/>
      <c r="E11" s="178"/>
      <c r="F11" s="178"/>
      <c r="G11" s="178"/>
      <c r="H11" s="178"/>
    </row>
    <row r="12" spans="2:8" ht="14.45" customHeight="1">
      <c r="B12" s="59"/>
      <c r="C12" s="59"/>
      <c r="D12" s="59"/>
      <c r="E12" s="59"/>
      <c r="F12" s="59"/>
      <c r="G12" s="59"/>
      <c r="H12" s="59"/>
    </row>
    <row r="13" spans="2:8" ht="16.5" thickBot="1">
      <c r="B13" s="45" t="s">
        <v>134</v>
      </c>
      <c r="C13" s="54"/>
      <c r="D13" s="54"/>
      <c r="E13" s="54"/>
      <c r="F13" s="54"/>
      <c r="G13" s="59"/>
      <c r="H13" s="59"/>
    </row>
    <row r="14" spans="2:8" ht="19.5" thickBot="1">
      <c r="B14" s="47"/>
      <c r="C14" s="167" t="s">
        <v>85</v>
      </c>
      <c r="D14" s="168"/>
      <c r="E14" s="169"/>
      <c r="F14" s="57"/>
      <c r="G14" s="111"/>
      <c r="H14" s="111"/>
    </row>
    <row r="15" spans="2:8" ht="15" customHeight="1">
      <c r="B15" s="181" t="s">
        <v>8</v>
      </c>
      <c r="C15" s="170" t="s">
        <v>94</v>
      </c>
      <c r="D15" s="172" t="s">
        <v>101</v>
      </c>
      <c r="E15" s="174" t="s">
        <v>103</v>
      </c>
      <c r="F15" s="43"/>
      <c r="G15" s="176"/>
      <c r="H15" s="176"/>
    </row>
    <row r="16" spans="2:8" ht="15.75" customHeight="1" thickBot="1">
      <c r="B16" s="182"/>
      <c r="C16" s="171"/>
      <c r="D16" s="173"/>
      <c r="E16" s="175"/>
      <c r="F16" s="43"/>
      <c r="G16" s="176"/>
      <c r="H16" s="176"/>
    </row>
    <row r="17" spans="2:8" ht="16.5" thickBot="1">
      <c r="B17" s="48" t="s">
        <v>74</v>
      </c>
      <c r="C17" s="49" t="s">
        <v>100</v>
      </c>
      <c r="D17" s="49" t="s">
        <v>100</v>
      </c>
      <c r="E17" s="49" t="s">
        <v>100</v>
      </c>
      <c r="F17" s="43"/>
      <c r="G17" s="44"/>
      <c r="H17" s="44"/>
    </row>
    <row r="18" spans="2:8" ht="16.5" thickBot="1">
      <c r="B18" s="48">
        <v>2013</v>
      </c>
      <c r="C18" s="95">
        <f>324639+2945073+2209520</f>
        <v>5479232</v>
      </c>
      <c r="D18" s="95">
        <f>2+788+418</f>
        <v>1208</v>
      </c>
      <c r="E18" s="95">
        <f>16105+280737+124858</f>
        <v>421700</v>
      </c>
      <c r="F18" s="43"/>
      <c r="G18" s="44"/>
      <c r="H18" s="44"/>
    </row>
    <row r="19" spans="2:8" ht="16.5" thickBot="1">
      <c r="B19" s="48">
        <v>2014</v>
      </c>
      <c r="C19" s="61">
        <f>406975+2945073+2214766</f>
        <v>5566814</v>
      </c>
      <c r="D19" s="61">
        <f>3+788+533</f>
        <v>1324</v>
      </c>
      <c r="E19" s="61">
        <f>23002+280737+124723</f>
        <v>428462</v>
      </c>
      <c r="F19" s="43"/>
      <c r="G19" s="44"/>
      <c r="H19" s="44"/>
    </row>
    <row r="20" spans="2:8" ht="16.5" thickBot="1">
      <c r="B20" s="48">
        <v>2015</v>
      </c>
      <c r="C20" s="61">
        <v>3362775</v>
      </c>
      <c r="D20" s="61">
        <v>97</v>
      </c>
      <c r="E20" s="66">
        <v>119297</v>
      </c>
      <c r="F20" s="43"/>
      <c r="G20" s="112"/>
      <c r="H20" s="112"/>
    </row>
    <row r="21" spans="2:8" ht="15.6" customHeight="1">
      <c r="B21" s="179" t="s">
        <v>96</v>
      </c>
      <c r="C21" s="179"/>
      <c r="D21" s="179"/>
      <c r="E21" s="179"/>
      <c r="F21" s="44"/>
      <c r="G21" s="112"/>
      <c r="H21" s="112"/>
    </row>
    <row r="22" spans="2:8" ht="15.75">
      <c r="B22" s="180"/>
      <c r="C22" s="180"/>
      <c r="D22" s="180"/>
      <c r="E22" s="180"/>
      <c r="F22" s="44"/>
      <c r="G22" s="112"/>
      <c r="H22" s="112"/>
    </row>
    <row r="23" spans="2:8" ht="15.75">
      <c r="B23" s="180"/>
      <c r="C23" s="180"/>
      <c r="D23" s="180"/>
      <c r="E23" s="180"/>
      <c r="F23" s="44"/>
      <c r="G23" s="112"/>
      <c r="H23" s="112"/>
    </row>
    <row r="24" spans="2:8" ht="15.75">
      <c r="B24" s="113"/>
      <c r="C24" s="114"/>
      <c r="D24" s="114"/>
      <c r="E24" s="115"/>
      <c r="F24" s="44"/>
      <c r="G24" s="112"/>
      <c r="H24" s="112"/>
    </row>
    <row r="25" spans="2:8" ht="16.5" thickBot="1">
      <c r="B25" s="45" t="s">
        <v>61</v>
      </c>
      <c r="C25" s="108"/>
      <c r="D25" s="108"/>
      <c r="E25" s="116"/>
      <c r="F25" s="44"/>
      <c r="G25" s="112"/>
      <c r="H25" s="112"/>
    </row>
    <row r="26" spans="2:8" ht="16.5" thickBot="1">
      <c r="B26" s="70"/>
      <c r="C26" s="167" t="s">
        <v>62</v>
      </c>
      <c r="D26" s="168"/>
      <c r="E26" s="169"/>
      <c r="F26" s="164" t="s">
        <v>75</v>
      </c>
      <c r="G26" s="165"/>
      <c r="H26" s="166"/>
    </row>
    <row r="27" spans="2:8">
      <c r="B27" s="183" t="s">
        <v>8</v>
      </c>
      <c r="C27" s="158" t="s">
        <v>99</v>
      </c>
      <c r="D27" s="160" t="s">
        <v>48</v>
      </c>
      <c r="E27" s="162" t="s">
        <v>97</v>
      </c>
      <c r="F27" s="158" t="s">
        <v>99</v>
      </c>
      <c r="G27" s="160" t="s">
        <v>49</v>
      </c>
      <c r="H27" s="162" t="s">
        <v>98</v>
      </c>
    </row>
    <row r="28" spans="2:8" ht="30.6" customHeight="1" thickBot="1">
      <c r="B28" s="184"/>
      <c r="C28" s="159"/>
      <c r="D28" s="161"/>
      <c r="E28" s="163"/>
      <c r="F28" s="159"/>
      <c r="G28" s="161"/>
      <c r="H28" s="163"/>
    </row>
    <row r="29" spans="2:8" ht="16.5" thickBot="1">
      <c r="B29" s="48" t="s">
        <v>74</v>
      </c>
      <c r="C29" s="117" t="s">
        <v>100</v>
      </c>
      <c r="D29" s="117" t="s">
        <v>100</v>
      </c>
      <c r="E29" s="117" t="s">
        <v>100</v>
      </c>
      <c r="F29" s="117" t="s">
        <v>100</v>
      </c>
      <c r="G29" s="117" t="s">
        <v>100</v>
      </c>
      <c r="H29" s="117" t="s">
        <v>100</v>
      </c>
    </row>
    <row r="30" spans="2:8" ht="16.5" thickBot="1">
      <c r="B30" s="102">
        <v>2013</v>
      </c>
      <c r="C30" s="118">
        <f t="shared" ref="C30:E30" si="0">C7/C18</f>
        <v>1</v>
      </c>
      <c r="D30" s="118">
        <f t="shared" si="0"/>
        <v>1</v>
      </c>
      <c r="E30" s="118">
        <f t="shared" si="0"/>
        <v>1</v>
      </c>
      <c r="F30" s="118">
        <f t="shared" ref="F30:H30" si="1">F7/C18</f>
        <v>4.4945350005256214E-2</v>
      </c>
      <c r="G30" s="118">
        <f t="shared" si="1"/>
        <v>2.7897350993377486E-2</v>
      </c>
      <c r="H30" s="118">
        <f t="shared" si="1"/>
        <v>6.2200616552051217E-3</v>
      </c>
    </row>
    <row r="31" spans="2:8" ht="16.5" thickBot="1">
      <c r="B31" s="102">
        <v>2014</v>
      </c>
      <c r="C31" s="61">
        <f>406975+2945073+2214766</f>
        <v>5566814</v>
      </c>
      <c r="D31" s="61">
        <f>3+788+533</f>
        <v>1324</v>
      </c>
      <c r="E31" s="61">
        <f>23002+280737+124723</f>
        <v>428462</v>
      </c>
      <c r="F31" s="106"/>
      <c r="G31" s="107"/>
      <c r="H31" s="107"/>
    </row>
    <row r="32" spans="2:8" ht="16.5" thickBot="1">
      <c r="B32" s="102">
        <v>2015</v>
      </c>
      <c r="C32" s="118" t="s">
        <v>100</v>
      </c>
      <c r="D32" s="118" t="s">
        <v>100</v>
      </c>
      <c r="E32" s="118" t="s">
        <v>100</v>
      </c>
      <c r="F32" s="106"/>
      <c r="G32" s="110"/>
      <c r="H32" s="110"/>
    </row>
    <row r="33" spans="2:8">
      <c r="B33" s="69"/>
      <c r="C33" s="69"/>
      <c r="D33" s="69"/>
      <c r="E33" s="69"/>
      <c r="F33" s="69"/>
      <c r="G33" s="69"/>
      <c r="H33" s="69"/>
    </row>
    <row r="34" spans="2:8">
      <c r="B34" s="69"/>
      <c r="C34" s="69"/>
      <c r="D34" s="69"/>
      <c r="E34" s="69"/>
      <c r="F34" s="69"/>
      <c r="G34" s="69"/>
      <c r="H34" s="69"/>
    </row>
  </sheetData>
  <mergeCells count="27">
    <mergeCell ref="B27:B28"/>
    <mergeCell ref="C27:C28"/>
    <mergeCell ref="D27:D28"/>
    <mergeCell ref="E27:E28"/>
    <mergeCell ref="F27:F28"/>
    <mergeCell ref="G27:G28"/>
    <mergeCell ref="H27:H28"/>
    <mergeCell ref="F3:H3"/>
    <mergeCell ref="C3:E3"/>
    <mergeCell ref="C14:E14"/>
    <mergeCell ref="C15:C16"/>
    <mergeCell ref="D15:D16"/>
    <mergeCell ref="E15:E16"/>
    <mergeCell ref="G15:G16"/>
    <mergeCell ref="H15:H16"/>
    <mergeCell ref="B10:H11"/>
    <mergeCell ref="B21:E23"/>
    <mergeCell ref="C26:E26"/>
    <mergeCell ref="F26:H26"/>
    <mergeCell ref="B15:B16"/>
    <mergeCell ref="B4:B5"/>
    <mergeCell ref="F4:F5"/>
    <mergeCell ref="G4:G5"/>
    <mergeCell ref="H4:H5"/>
    <mergeCell ref="C4:C5"/>
    <mergeCell ref="D4:D5"/>
    <mergeCell ref="E4:E5"/>
  </mergeCells>
  <pageMargins left="0.7" right="0.7" top="0.75" bottom="0.75" header="0.3" footer="0.3"/>
  <pageSetup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5"/>
  <sheetViews>
    <sheetView workbookViewId="0">
      <selection activeCell="B20" sqref="B20"/>
    </sheetView>
  </sheetViews>
  <sheetFormatPr defaultRowHeight="15"/>
  <cols>
    <col min="2" max="2" width="61" customWidth="1"/>
    <col min="3" max="6" width="10.7109375" customWidth="1"/>
  </cols>
  <sheetData>
    <row r="1" spans="2:10" ht="19.5" thickBot="1">
      <c r="B1" s="50" t="s">
        <v>76</v>
      </c>
      <c r="C1" s="47"/>
      <c r="D1" s="47"/>
      <c r="E1" s="47"/>
      <c r="F1" s="47"/>
      <c r="G1" s="46"/>
    </row>
    <row r="2" spans="2:10" ht="50.45" customHeight="1" thickBot="1">
      <c r="B2" s="52"/>
      <c r="C2" s="53" t="s">
        <v>78</v>
      </c>
      <c r="D2" s="53" t="s">
        <v>82</v>
      </c>
      <c r="E2" s="53" t="s">
        <v>83</v>
      </c>
      <c r="F2" s="46"/>
    </row>
    <row r="3" spans="2:10" ht="19.5" thickBot="1">
      <c r="B3" s="119" t="s">
        <v>135</v>
      </c>
      <c r="C3" s="51">
        <v>0.22</v>
      </c>
      <c r="D3" s="51">
        <v>1.63</v>
      </c>
      <c r="E3" s="51">
        <v>1.53</v>
      </c>
      <c r="F3" s="46"/>
    </row>
    <row r="4" spans="2:10" ht="19.899999999999999" customHeight="1" thickBot="1">
      <c r="B4" s="120" t="s">
        <v>91</v>
      </c>
      <c r="C4" s="51">
        <v>0.22</v>
      </c>
      <c r="D4" s="51">
        <v>1.63</v>
      </c>
      <c r="E4" s="51">
        <v>1.34</v>
      </c>
      <c r="F4" s="46"/>
    </row>
    <row r="5" spans="2:10" ht="18.75">
      <c r="B5" s="54" t="s">
        <v>80</v>
      </c>
      <c r="C5" s="47"/>
      <c r="D5" s="47"/>
      <c r="E5" s="47"/>
      <c r="F5" s="47"/>
      <c r="G5" s="46"/>
      <c r="H5" s="25"/>
    </row>
    <row r="6" spans="2:10" ht="18.75">
      <c r="B6" s="54" t="s">
        <v>79</v>
      </c>
      <c r="C6" s="54"/>
      <c r="D6" s="54"/>
      <c r="E6" s="54"/>
      <c r="F6" s="54"/>
      <c r="G6" s="46"/>
      <c r="H6" s="26"/>
    </row>
    <row r="7" spans="2:10" ht="18.75">
      <c r="B7" s="121"/>
      <c r="C7" s="54"/>
      <c r="D7" s="54"/>
      <c r="E7" s="54"/>
      <c r="F7" s="54"/>
      <c r="G7" s="46"/>
      <c r="H7" s="26"/>
    </row>
    <row r="8" spans="2:10" ht="18.75">
      <c r="B8" s="54"/>
      <c r="C8" s="54"/>
      <c r="D8" s="54"/>
      <c r="E8" s="54"/>
      <c r="F8" s="54"/>
      <c r="G8" s="46"/>
      <c r="H8" s="25"/>
    </row>
    <row r="9" spans="2:10" ht="19.5" thickBot="1">
      <c r="B9" s="50" t="s">
        <v>77</v>
      </c>
      <c r="C9" s="47"/>
      <c r="D9" s="47"/>
      <c r="E9" s="47"/>
      <c r="F9" s="47"/>
      <c r="G9" s="46"/>
    </row>
    <row r="10" spans="2:10" ht="48" thickBot="1">
      <c r="B10" s="52"/>
      <c r="C10" s="53" t="s">
        <v>78</v>
      </c>
      <c r="D10" s="53" t="s">
        <v>82</v>
      </c>
      <c r="E10" s="53" t="s">
        <v>83</v>
      </c>
      <c r="F10" s="46"/>
      <c r="G10" s="1"/>
      <c r="H10" s="1"/>
      <c r="I10" s="1"/>
      <c r="J10" s="1"/>
    </row>
    <row r="11" spans="2:10" ht="16.5" thickBot="1">
      <c r="B11" s="119" t="s">
        <v>90</v>
      </c>
      <c r="C11" s="51">
        <v>0.22</v>
      </c>
      <c r="D11" s="51">
        <v>4.78</v>
      </c>
      <c r="E11" s="51">
        <v>1.88</v>
      </c>
      <c r="F11" s="46"/>
    </row>
    <row r="12" spans="2:10" ht="16.5" thickBot="1">
      <c r="B12" s="120" t="s">
        <v>91</v>
      </c>
      <c r="C12" s="51">
        <v>0.22</v>
      </c>
      <c r="D12" s="51">
        <v>4.78</v>
      </c>
      <c r="E12" s="51">
        <v>1.61</v>
      </c>
      <c r="F12" s="46"/>
    </row>
    <row r="13" spans="2:10" ht="15.75">
      <c r="B13" s="54" t="s">
        <v>80</v>
      </c>
      <c r="C13" s="47"/>
      <c r="D13" s="47"/>
      <c r="E13" s="47"/>
      <c r="F13" s="47"/>
      <c r="G13" s="46"/>
    </row>
    <row r="14" spans="2:10">
      <c r="B14" s="54" t="s">
        <v>79</v>
      </c>
      <c r="C14" s="54"/>
      <c r="D14" s="54"/>
      <c r="E14" s="54"/>
      <c r="F14" s="54"/>
      <c r="G14" s="46"/>
    </row>
    <row r="15" spans="2:10">
      <c r="B15" s="55"/>
      <c r="C15" s="56"/>
      <c r="D15" s="56"/>
      <c r="E15" s="56"/>
      <c r="F15" s="56"/>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6D74853A12D84DB763C00A78B3FF14" ma:contentTypeVersion="0" ma:contentTypeDescription="Create a new document." ma:contentTypeScope="" ma:versionID="b11f608055fe5afab92127f484d7dc43">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873B0D1-3A3B-4B54-9A60-E580DED2B5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FDDECC8-0C2C-4D02-ABBA-CAE656D7F08C}">
  <ds:schemaRefs>
    <ds:schemaRef ds:uri="http://schemas.microsoft.com/sharepoint/v3/contenttype/forms"/>
  </ds:schemaRefs>
</ds:datastoreItem>
</file>

<file path=customXml/itemProps3.xml><?xml version="1.0" encoding="utf-8"?>
<ds:datastoreItem xmlns:ds="http://schemas.openxmlformats.org/officeDocument/2006/customXml" ds:itemID="{50FC1455-9397-4E68-B626-099CFF61024B}">
  <ds:schemaRefs>
    <ds:schemaRef ds:uri="http://purl.org/dc/dcmitype/"/>
    <ds:schemaRef ds:uri="http://www.w3.org/XML/1998/namespace"/>
    <ds:schemaRef ds:uri="http://purl.org/dc/terms/"/>
    <ds:schemaRef ds:uri="http://purl.org/dc/elements/1.1/"/>
    <ds:schemaRef ds:uri="http://schemas.microsoft.com/office/2006/documentManagement/types"/>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T1 Goals</vt:lpstr>
      <vt:lpstr>T2 Budget Request</vt:lpstr>
      <vt:lpstr>T3 Request by Area</vt:lpstr>
      <vt:lpstr>T4 Unspent</vt:lpstr>
      <vt:lpstr>T5 2013 Spent-Unspent</vt:lpstr>
      <vt:lpstr>T6 Savings Estimates and Claims</vt:lpstr>
      <vt:lpstr>T7 CE results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J. Hirsch</dc:creator>
  <cp:lastModifiedBy>MCE</cp:lastModifiedBy>
  <cp:lastPrinted>2014-02-07T01:21:52Z</cp:lastPrinted>
  <dcterms:created xsi:type="dcterms:W3CDTF">2014-02-05T15:39:36Z</dcterms:created>
  <dcterms:modified xsi:type="dcterms:W3CDTF">2014-03-26T23:35:12Z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0x0101004B6D74853A12D84DB763C00A78B3FF14</vt:lpwstr>
  </property>
</Properties>
</file>